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0. CMS Quarterly Update October 23/"/>
    </mc:Choice>
  </mc:AlternateContent>
  <xr:revisionPtr revIDLastSave="121" documentId="8_{8C8E81EC-8B77-4D9D-B49D-3B26B20F4A9C}" xr6:coauthVersionLast="47" xr6:coauthVersionMax="47" xr10:uidLastSave="{D1DA7F72-4DE3-449C-B48B-DFD812C42F8F}"/>
  <bookViews>
    <workbookView minimized="1" xWindow="5780" yWindow="2980" windowWidth="10220" windowHeight="6020" xr2:uid="{A14A52B2-B9E5-431F-B541-212CF029BC5D}"/>
  </bookViews>
  <sheets>
    <sheet name="SFY 2024 FFYQ1 Spending Update" sheetId="3" r:id="rId1"/>
    <sheet name="Claiming" sheetId="2" r:id="rId2"/>
  </sheets>
  <externalReferences>
    <externalReference r:id="rId3"/>
  </externalReferences>
  <definedNames>
    <definedName name="NewRepos" localSheetId="0">'SFY 2024 FFYQ1 Spending Update'!#REF!</definedName>
    <definedName name="NewRepos">#REF!</definedName>
    <definedName name="_xlnm.Print_Area" localSheetId="0">'SFY 2024 FFYQ1 Spending Update'!$A$1:$AB$45</definedName>
    <definedName name="_xlnm.Print_Titles" localSheetId="0">'SFY 2024 FFYQ1 Spending Update'!$A:$A,'SFY 2024 FFYQ1 Spending Update'!$4:$4</definedName>
    <definedName name="Repos">'[1]Data Repos'!$A$3:$AC$41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3" i="3" l="1"/>
  <c r="Z43" i="3"/>
  <c r="AA41" i="3"/>
  <c r="Z41" i="3"/>
  <c r="Y2" i="3"/>
  <c r="C37" i="2"/>
  <c r="B37" i="2"/>
  <c r="C27" i="2"/>
  <c r="B27" i="2"/>
  <c r="C17" i="2"/>
  <c r="B17" i="2"/>
  <c r="C8" i="2"/>
  <c r="B4" i="2"/>
  <c r="E45" i="3" l="1"/>
  <c r="G45" i="3"/>
  <c r="L45" i="3"/>
  <c r="Q45" i="3"/>
  <c r="V45" i="3"/>
  <c r="X45" i="3"/>
  <c r="Y45" i="3"/>
  <c r="E46" i="3"/>
  <c r="G46" i="3"/>
  <c r="L46" i="3"/>
  <c r="Q46" i="3"/>
  <c r="V46" i="3"/>
  <c r="X46" i="3"/>
  <c r="Y46" i="3"/>
  <c r="E47" i="3"/>
  <c r="G47" i="3"/>
  <c r="L47" i="3"/>
  <c r="Q47" i="3"/>
  <c r="V47" i="3"/>
  <c r="X47" i="3"/>
  <c r="Y47" i="3"/>
  <c r="E48" i="3"/>
  <c r="G48" i="3"/>
  <c r="L48" i="3"/>
  <c r="Q48" i="3"/>
  <c r="V48" i="3"/>
  <c r="X48" i="3"/>
  <c r="Y48" i="3"/>
</calcChain>
</file>

<file path=xl/sharedStrings.xml><?xml version="1.0" encoding="utf-8"?>
<sst xmlns="http://schemas.openxmlformats.org/spreadsheetml/2006/main" count="310" uniqueCount="170">
  <si>
    <t>SFY2023 FFY Q2 Quarterly Report</t>
  </si>
  <si>
    <t>HIGHLIGHTED FIELDS INDICATE CHANGES FROM JUL 2023 SUBMISSION</t>
  </si>
  <si>
    <t> </t>
  </si>
  <si>
    <t>For October 2023 Submission</t>
  </si>
  <si>
    <t>Actuals Expenditures from:</t>
  </si>
  <si>
    <t>April 1, 2021 to September 30, 2023</t>
  </si>
  <si>
    <t>Actual cash spent.</t>
  </si>
  <si>
    <t>State Funds/ Federal Funds Expended</t>
  </si>
  <si>
    <t>Projections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</si>
  <si>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</si>
  <si>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</si>
  <si>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</si>
  <si>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</si>
  <si>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</si>
  <si>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</si>
  <si>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</si>
  <si>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</si>
  <si>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</si>
  <si>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</si>
  <si>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</si>
  <si>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SFY24
(July - Sept 2023)</t>
  </si>
  <si>
    <t>State Restricted Receipt Funds TD</t>
  </si>
  <si>
    <t>Federal Funds TD</t>
  </si>
  <si>
    <t>Q2 FY24 (Oct - Dec 2023)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</si>
  <si>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</si>
  <si>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</si>
  <si>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</si>
  <si>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</si>
  <si>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</si>
  <si>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</si>
  <si>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</si>
  <si>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</si>
  <si>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</si>
  <si>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</si>
  <si>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</si>
  <si>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</si>
  <si>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</si>
  <si>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</si>
  <si>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</si>
  <si>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</si>
  <si>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Benefit</t>
  </si>
  <si>
    <t>28:HCBS-02</t>
  </si>
  <si>
    <t>Children's BH</t>
  </si>
  <si>
    <t>Staffing &amp; Admin to Support Mobile Response</t>
  </si>
  <si>
    <t>Admin</t>
  </si>
  <si>
    <t>28:HCBS-03</t>
  </si>
  <si>
    <t>Mobile Response &amp; Stabilization Services</t>
  </si>
  <si>
    <t>0%</t>
  </si>
  <si>
    <t>RR Only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</si>
  <si>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</si>
  <si>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</si>
  <si>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</si>
  <si>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</si>
  <si>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</si>
  <si>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</si>
  <si>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</si>
  <si>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</si>
  <si>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</si>
  <si>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</si>
  <si>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</si>
  <si>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</si>
  <si>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</si>
  <si>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</si>
  <si>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</si>
  <si>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</si>
  <si>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</si>
  <si>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</si>
  <si>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IAPD</t>
  </si>
  <si>
    <t>28:HCBS-11</t>
  </si>
  <si>
    <t>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</si>
  <si>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</si>
  <si>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</si>
  <si>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</si>
  <si>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</si>
  <si>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</si>
  <si>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</si>
  <si>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</si>
  <si>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</si>
  <si>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</si>
  <si>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</si>
  <si>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</si>
  <si>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</si>
  <si>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</si>
  <si>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</si>
  <si>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</si>
  <si>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</si>
  <si>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</si>
  <si>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</si>
  <si>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</si>
  <si>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</si>
  <si>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</si>
  <si>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</si>
  <si>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</si>
  <si>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</si>
  <si>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</si>
  <si>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</si>
  <si>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Total Tier I</t>
  </si>
  <si>
    <t>TBD-22</t>
  </si>
  <si>
    <t>HCBS Supportive Adult BH</t>
  </si>
  <si>
    <t>TBD-23</t>
  </si>
  <si>
    <t>Prevention Services - Children's BH</t>
  </si>
  <si>
    <t>TBD-24</t>
  </si>
  <si>
    <t xml:space="preserve">Quality Improvement / Promoting Equity </t>
  </si>
  <si>
    <t>Remote Support Services Pilot</t>
  </si>
  <si>
    <t>TBD-25</t>
  </si>
  <si>
    <t>HCBS Equity</t>
  </si>
  <si>
    <t xml:space="preserve">Olmstead Planning
Community Engagement
</t>
  </si>
  <si>
    <t>TBD-26</t>
  </si>
  <si>
    <t xml:space="preserve">Unsheltered Supportive Services </t>
  </si>
  <si>
    <t>TBD-27</t>
  </si>
  <si>
    <t>Community-Based SUD Housing</t>
  </si>
  <si>
    <t>TBD-28</t>
  </si>
  <si>
    <t>Public Housing/Neighborhood Resident Service Coordinator Pilot</t>
  </si>
  <si>
    <t>TBD-29</t>
  </si>
  <si>
    <t>Homeless Service Provider Recruitment Retention</t>
  </si>
  <si>
    <t>TBD-30</t>
  </si>
  <si>
    <t>Self-Directed Program Expansion/Service Advisory</t>
  </si>
  <si>
    <t>TBD-31</t>
  </si>
  <si>
    <t>Enhanced HCBS Information, Awareness, &amp; Outreach</t>
  </si>
  <si>
    <t>TBD-32</t>
  </si>
  <si>
    <t>Enhanced State Quality Strategy</t>
  </si>
  <si>
    <t>TBD-33</t>
  </si>
  <si>
    <t>Building TBI Capacity</t>
  </si>
  <si>
    <t>TBD-34</t>
  </si>
  <si>
    <t>Oral Health Emergency Department Diversion</t>
  </si>
  <si>
    <t>TBD-35</t>
  </si>
  <si>
    <t>Quality &amp; Equity</t>
  </si>
  <si>
    <t>Equity Challenge Grants</t>
  </si>
  <si>
    <t>Tier II Funding</t>
  </si>
  <si>
    <t>Approved Tier II Items:</t>
  </si>
  <si>
    <t>Potential Tier III Items:</t>
  </si>
  <si>
    <t>Totals (Tier I, II and III):</t>
  </si>
  <si>
    <t>BENEFIT</t>
  </si>
  <si>
    <t>ADMIN</t>
  </si>
  <si>
    <t>RR ONLY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</si>
  <si>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</si>
  <si>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</si>
  <si>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</si>
  <si>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</si>
  <si>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</si>
  <si>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</si>
  <si>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</si>
  <si>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</si>
  <si>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</si>
  <si>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</si>
  <si>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</si>
  <si>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</si>
  <si>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</si>
  <si>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</si>
  <si>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</si>
  <si>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</si>
  <si>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</si>
  <si>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</si>
  <si>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</si>
  <si>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</si>
  <si>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</si>
  <si>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</si>
  <si>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</si>
  <si>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</si>
  <si>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</si>
  <si>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</si>
  <si>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</si>
  <si>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</si>
  <si>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</si>
  <si>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</t>
  </si>
  <si>
    <t>Q3 FY23 Quarterly Report</t>
  </si>
  <si>
    <t>March - June 2023</t>
  </si>
  <si>
    <t>July - September 2023</t>
  </si>
  <si>
    <t>October - December 2023</t>
  </si>
  <si>
    <t>January -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</si>
</sst>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&quot;$&quot;* #,##0_);_(&quot;$&quot;* \(#,##0\);_(&quot;$&quot;* &quot;-&quot;??_);_(@_)"/>
    <numFmt numFmtId="167" formatCode="_([$$-409]* #,##0.00_);_([$$-409]* \(#,##0.00\);_([$$-409]* &quot;-&quot;??_);_(@_)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7D3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1">
    <xf numFmtId="0" fontId="0" fillId="0" borderId="0" xfId="0"/>
    <xf numFmtId="0" fontId="2" fillId="3" borderId="0" xfId="0" applyFont="1" applyFill="1"/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2" borderId="0" xfId="0" applyFont="1" applyFill="1"/>
    <xf numFmtId="0" fontId="5" fillId="0" borderId="0" xfId="0" applyFont="1"/>
    <xf numFmtId="0" fontId="6" fillId="5" borderId="0" xfId="0" applyFont="1" applyFill="1"/>
    <xf numFmtId="0" fontId="5" fillId="5" borderId="0" xfId="0" applyFont="1" applyFill="1"/>
    <xf numFmtId="10" fontId="5" fillId="6" borderId="0" xfId="0" applyNumberFormat="1" applyFont="1" applyFill="1"/>
    <xf numFmtId="10" fontId="7" fillId="6" borderId="0" xfId="0" applyNumberFormat="1" applyFont="1" applyFill="1"/>
    <xf numFmtId="10" fontId="7" fillId="6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7" borderId="2" xfId="0" applyFont="1" applyFill="1" applyBorder="1"/>
    <xf numFmtId="0" fontId="8" fillId="10" borderId="0" xfId="0" applyFont="1" applyFill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9" fontId="8" fillId="10" borderId="0" xfId="2" applyFont="1" applyFill="1" applyAlignment="1">
      <alignment horizontal="center" vertical="center" wrapText="1"/>
    </xf>
    <xf numFmtId="0" fontId="4" fillId="9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44" fontId="9" fillId="6" borderId="8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2" borderId="8" xfId="1" applyFont="1" applyFill="1" applyBorder="1" applyAlignment="1">
      <alignment vertical="center"/>
    </xf>
    <xf numFmtId="44" fontId="5" fillId="12" borderId="8" xfId="1" applyFont="1" applyFill="1" applyBorder="1" applyAlignment="1">
      <alignment vertical="center"/>
    </xf>
    <xf numFmtId="9" fontId="5" fillId="0" borderId="8" xfId="1" applyNumberFormat="1" applyFont="1" applyBorder="1" applyAlignment="1">
      <alignment horizontal="center" vertical="center"/>
    </xf>
    <xf numFmtId="44" fontId="5" fillId="0" borderId="8" xfId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4" fontId="9" fillId="5" borderId="8" xfId="1" applyFont="1" applyFill="1" applyBorder="1" applyAlignment="1">
      <alignment vertical="center"/>
    </xf>
    <xf numFmtId="9" fontId="5" fillId="0" borderId="8" xfId="2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13" borderId="8" xfId="0" applyFont="1" applyFill="1" applyBorder="1" applyAlignment="1">
      <alignment vertical="center"/>
    </xf>
    <xf numFmtId="0" fontId="5" fillId="13" borderId="8" xfId="0" applyFont="1" applyFill="1" applyBorder="1" applyAlignment="1">
      <alignment vertical="top"/>
    </xf>
    <xf numFmtId="0" fontId="9" fillId="13" borderId="8" xfId="0" applyFont="1" applyFill="1" applyBorder="1" applyAlignment="1">
      <alignment vertical="top" wrapText="1"/>
    </xf>
    <xf numFmtId="44" fontId="10" fillId="13" borderId="8" xfId="1" applyFont="1" applyFill="1" applyBorder="1" applyAlignment="1">
      <alignment horizontal="center" vertical="center"/>
    </xf>
    <xf numFmtId="166" fontId="5" fillId="13" borderId="8" xfId="1" applyNumberFormat="1" applyFont="1" applyFill="1" applyBorder="1" applyAlignment="1">
      <alignment vertical="center"/>
    </xf>
    <xf numFmtId="0" fontId="5" fillId="13" borderId="8" xfId="0" applyFont="1" applyFill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top"/>
    </xf>
    <xf numFmtId="0" fontId="4" fillId="13" borderId="8" xfId="0" applyFont="1" applyFill="1" applyBorder="1" applyAlignment="1">
      <alignment vertical="center" wrapText="1"/>
    </xf>
    <xf numFmtId="44" fontId="4" fillId="13" borderId="8" xfId="1" applyFont="1" applyFill="1" applyBorder="1" applyAlignment="1">
      <alignment vertical="center"/>
    </xf>
    <xf numFmtId="44" fontId="11" fillId="13" borderId="8" xfId="1" applyFont="1" applyFill="1" applyBorder="1" applyAlignment="1">
      <alignment vertical="center"/>
    </xf>
    <xf numFmtId="44" fontId="6" fillId="13" borderId="8" xfId="1" applyFont="1" applyFill="1" applyBorder="1" applyAlignment="1">
      <alignment vertical="center"/>
    </xf>
    <xf numFmtId="44" fontId="9" fillId="13" borderId="8" xfId="1" applyFont="1" applyFill="1" applyBorder="1" applyAlignment="1">
      <alignment vertical="center"/>
    </xf>
    <xf numFmtId="44" fontId="12" fillId="13" borderId="8" xfId="1" applyFont="1" applyFill="1" applyBorder="1" applyAlignment="1">
      <alignment vertical="center"/>
    </xf>
    <xf numFmtId="44" fontId="5" fillId="13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4" fillId="0" borderId="0" xfId="0" applyFont="1"/>
    <xf numFmtId="167" fontId="5" fillId="5" borderId="8" xfId="0" applyNumberFormat="1" applyFont="1" applyFill="1" applyBorder="1"/>
    <xf numFmtId="44" fontId="0" fillId="0" borderId="0" xfId="0" applyNumberFormat="1"/>
    <xf numFmtId="0" fontId="6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4" fontId="4" fillId="0" borderId="8" xfId="1" applyFont="1" applyFill="1" applyBorder="1" applyAlignment="1">
      <alignment vertical="center"/>
    </xf>
    <xf numFmtId="8" fontId="4" fillId="0" borderId="8" xfId="1" applyNumberFormat="1" applyFont="1" applyFill="1" applyBorder="1" applyAlignment="1">
      <alignment vertical="center"/>
    </xf>
    <xf numFmtId="166" fontId="6" fillId="13" borderId="8" xfId="1" applyNumberFormat="1" applyFont="1" applyFill="1" applyBorder="1"/>
    <xf numFmtId="44" fontId="5" fillId="13" borderId="8" xfId="1" applyNumberFormat="1" applyFont="1" applyFill="1" applyBorder="1" applyAlignment="1">
      <alignment vertical="center"/>
    </xf>
    <xf numFmtId="9" fontId="5" fillId="2" borderId="8" xfId="2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OHHS-Finance-ElectronicSignature/State%20Budget/Restricted%20Receipt%20Accounts/ARPA%20HCBS%20EF-MAP/HCBS%20Spending%20Plan%20and%20Budget%20Track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Uniform Grant Tracking"/>
      <sheetName val="STARK Report"/>
      <sheetName val="Spending Analysis"/>
      <sheetName val="Revenue Reconciliation"/>
      <sheetName val="Status Sheet and Summary"/>
      <sheetName val="Roll Up"/>
      <sheetName val="October1823 CMS Report full $ "/>
      <sheetName val="Journal ADI"/>
      <sheetName val="July 23 CMS Report in $M"/>
      <sheetName val="Cost Center by Month"/>
      <sheetName val="Transactions"/>
      <sheetName val="Pivot Table by Cost Center"/>
      <sheetName val="Pivot Table by Vendor"/>
      <sheetName val="Pivot Table Month"/>
      <sheetName val="Pivot Table Quarter"/>
      <sheetName val="Blank CC Pivot"/>
      <sheetName val="Cost Center Detail Pivot Table"/>
      <sheetName val="Revenue"/>
      <sheetName val="HCBS-01 Adult BH CCBHC"/>
      <sheetName val="HCBS-02 CHILDRENSBN-STAFFADMIN"/>
      <sheetName val="HCBS-03 CHILDRENSBN-MRSS"/>
      <sheetName val="HCBS-04 CHILDRENSBN-SERVICE"/>
      <sheetName val="HCBS-05 CHILDRENSBN-FCCP"/>
      <sheetName val="HCBS-06-CHILDRENSBH-FC"/>
      <sheetName val="HCBS-07 CHILDRENSBN-KIDSLINK"/>
      <sheetName val="HCBS-08 DDO-TRANSFORMATION"/>
      <sheetName val="HCBS-09-HOUSING-RESPITE"/>
      <sheetName val=" HCBS-10 LTSS BRM System"/>
      <sheetName val="HCBS-11 LTSS-ITIMP"/>
      <sheetName val="HCBS-12 LTSS-PCOC"/>
      <sheetName val="HCBS-13 LTSS-RIBRIDGES"/>
      <sheetName val="HCBS-14-ORALHLTH"/>
      <sheetName val="HCBS-15-WKFORCE-RATES"/>
      <sheetName val="HCBS-16 WKFORCE-GRANTS"/>
      <sheetName val="HCBS-17 WKFORCE-TECHNICAL"/>
      <sheetName val="HCBS-18- WKFORCE-CERT "/>
      <sheetName val=" HCBS-19- WKFORCE-WAIVER"/>
      <sheetName val="HCBS-20- WKFORCE-MARKETING"/>
      <sheetName val="HCBS-21-WKFORCE-FINANCE"/>
      <sheetName val="HCBS-22-ADULT-SUPPORTIVE-BH"/>
      <sheetName val="HCBS-23 - CHILDRENS-BH-PREVENTI"/>
      <sheetName val="HCBS-24 REMOTE SERVICES PILOT"/>
      <sheetName val="HCBS-25 - OLMSTEAD"/>
      <sheetName val="HCBS-26 - UNSHELTERED SUPPORTIV"/>
      <sheetName val="HCBS-27 - COMMUNITY SUD HOUSING"/>
      <sheetName val="HCBS-28-HOUSING SERVICE COORDIN"/>
      <sheetName val="HCBS-29-HOMELESS PROVIDER RATES"/>
      <sheetName val="HCBS-30-SELF DIRECTED ADVISORY"/>
      <sheetName val="HCBS-31-INFORMATION AWARENESS"/>
      <sheetName val="HCBS-32-STATE QUALITY STRATEGY"/>
      <sheetName val="HCBS-33-TBI CAPACITY"/>
      <sheetName val="HCBS-34-ORAL HEALTH ED DIVER"/>
      <sheetName val="HCBS-35 -EQUITY CHALLENGE GRANT"/>
      <sheetName val="LTSS Budget Development"/>
      <sheetName val="JR Budget Development"/>
      <sheetName val="Operational Database"/>
      <sheetName val="Operational Database By Vendor"/>
      <sheetName val="Operational DB by Lead"/>
      <sheetName val="Operational DB CC"/>
      <sheetName val="Ad Hocs"/>
      <sheetName val="Budget Meetings (2)"/>
      <sheetName val="HCH Contractor Allocation"/>
      <sheetName val="LTSS Math"/>
      <sheetName val="Data Repos"/>
      <sheetName val="HCBS from Gov Budget Rec 2024"/>
      <sheetName val="BM 112"/>
      <sheetName val="BM 112 PIVOT"/>
      <sheetName val="Navigation Index"/>
      <sheetName val="Cost Centers and Program Manage"/>
      <sheetName val="Naturals"/>
      <sheetName val="Tracker Redesign Notes"/>
      <sheetName val="Needed Tab 1"/>
      <sheetName val="Needed Tab 2"/>
      <sheetName val="Pivot on Needed Tab 2"/>
      <sheetName val="Needed Tab 1 (JO)"/>
      <sheetName val="Needed Tab 2 (JO)"/>
      <sheetName val="Pivot on Needed Tab 2 (JO)"/>
      <sheetName val="Spending Proof"/>
      <sheetName val="CMS Reporting Deadlines"/>
      <sheetName val="Looking for Something"/>
      <sheetName val="Walkthrough"/>
      <sheetName val="October 18, 2023 CMS  Full $ "/>
      <sheetName val="HCBS Uniform Grant Tracking"/>
      <sheetName val="July 23 CMS Report full $ "/>
      <sheetName val="Operational DB Pivot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5F3D-3B80-4F63-8D95-5915F2883E65}">
  <sheetPr>
    <tabColor rgb="FF00B050"/>
  </sheetPr>
  <dimension ref="A1:AC54"/>
  <sheetViews>
    <sheetView tabSelected="1" workbookViewId="0">
      <selection sqref="A1:XFD1048576"/>
    </sheetView>
  </sheetViews>
  <sheetFormatPr defaultRowHeight="15" outlineLevelCol="1"/>
  <cols>
    <col min="1" max="1" width="11.5703125" customWidth="1"/>
    <col min="2" max="2" width="30.5703125" bestFit="1" customWidth="1" outlineLevel="1"/>
    <col min="3" max="3" width="35" customWidth="1" outlineLevel="1"/>
    <col min="4" max="4" width="24.85546875" customWidth="1"/>
    <col min="5" max="13" width="11.42578125" customWidth="1"/>
    <col min="14" max="15" width="18.28515625" customWidth="1"/>
    <col min="16" max="25" width="11.42578125" customWidth="1"/>
    <col min="26" max="27" width="12.5703125" customWidth="1"/>
    <col min="28" max="28" width="16.140625" customWidth="1"/>
  </cols>
  <sheetData>
    <row r="1" spans="1:29" ht="45">
      <c r="B1" s="13" t="s">
        <v>0</v>
      </c>
      <c r="C1" s="14"/>
      <c r="D1" s="65" t="s">
        <v>1</v>
      </c>
      <c r="E1" s="15" t="s">
        <v>2</v>
      </c>
      <c r="F1" s="16" t="s">
        <v>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9">
      <c r="B2" s="16" t="s">
        <v>3</v>
      </c>
      <c r="C2" s="14"/>
      <c r="D2" s="66"/>
      <c r="E2" s="14"/>
      <c r="F2" s="17"/>
      <c r="G2" s="18"/>
      <c r="H2" s="17">
        <v>0.61080000000000001</v>
      </c>
      <c r="I2" s="17">
        <v>0.60160000000000002</v>
      </c>
      <c r="J2" s="17">
        <v>0.60160000000000002</v>
      </c>
      <c r="K2" s="19">
        <v>0.58960000000000001</v>
      </c>
      <c r="L2" s="19"/>
      <c r="M2" s="19">
        <v>0.56459999999999999</v>
      </c>
      <c r="N2" s="19"/>
      <c r="O2" s="19"/>
      <c r="P2" s="19">
        <v>0.56510000000000005</v>
      </c>
      <c r="Q2" s="19">
        <v>0.55010000000000003</v>
      </c>
      <c r="R2" s="19">
        <v>0.55010000000000003</v>
      </c>
      <c r="S2" s="19"/>
      <c r="T2" s="19">
        <v>0.55010000000000003</v>
      </c>
      <c r="U2" s="19">
        <v>0.55010000000000003</v>
      </c>
      <c r="V2" s="19">
        <v>0.55010000000000003</v>
      </c>
      <c r="W2" s="19">
        <v>0.55010000000000003</v>
      </c>
      <c r="X2" s="19"/>
      <c r="Y2" s="20">
        <f>+AVERAGE(P2,R2,W2)</f>
        <v>0.55510000000000004</v>
      </c>
      <c r="Z2" s="14"/>
      <c r="AA2" s="14"/>
      <c r="AB2" s="14"/>
    </row>
    <row r="3" spans="1:29">
      <c r="B3" s="16" t="s">
        <v>4</v>
      </c>
      <c r="C3" s="16" t="s">
        <v>5</v>
      </c>
      <c r="D3" s="14"/>
      <c r="E3" s="14"/>
      <c r="F3" s="75" t="s">
        <v>6</v>
      </c>
      <c r="G3" s="76"/>
      <c r="H3" s="76"/>
      <c r="I3" s="76"/>
      <c r="J3" s="76"/>
      <c r="K3" s="76"/>
      <c r="L3" s="76"/>
      <c r="M3" s="21"/>
      <c r="N3" s="77" t="s">
        <v>7</v>
      </c>
      <c r="O3" s="77"/>
      <c r="P3" s="78" t="s">
        <v>8</v>
      </c>
      <c r="Q3" s="78"/>
      <c r="R3" s="78"/>
      <c r="S3" s="78"/>
      <c r="T3" s="78"/>
      <c r="U3" s="78"/>
      <c r="V3" s="78"/>
      <c r="W3" s="78"/>
      <c r="X3" s="79"/>
      <c r="Y3" s="14"/>
      <c r="Z3" s="80" t="s">
        <v>8</v>
      </c>
      <c r="AA3" s="80"/>
      <c r="AB3" s="14"/>
    </row>
    <row r="4" spans="1:29" s="11" customFormat="1" ht="46.5" customHeight="1">
      <c r="B4" s="22" t="s">
        <v>9</v>
      </c>
      <c r="C4" s="22" t="s">
        <v>10</v>
      </c>
      <c r="D4" s="22" t="s">
        <v>11</v>
      </c>
      <c r="E4" s="22" t="s">
        <v>12</v>
      </c>
      <c r="F4" s="23" t="s">
        <v>13</v>
      </c>
      <c r="G4" s="24" t="s">
        <v>14</v>
      </c>
      <c r="H4" s="25" t="s">
        <v>15</v>
      </c>
      <c r="I4" s="25" t="s">
        <v>16</v>
      </c>
      <c r="J4" s="25" t="s">
        <v>17</v>
      </c>
      <c r="K4" s="25" t="s">
        <v>18</v>
      </c>
      <c r="L4" s="24" t="s">
        <v>19</v>
      </c>
      <c r="M4" s="22" t="s">
        <v>20</v>
      </c>
      <c r="N4" s="22" t="s">
        <v>21</v>
      </c>
      <c r="O4" s="22" t="s">
        <v>22</v>
      </c>
      <c r="P4" s="22" t="s">
        <v>23</v>
      </c>
      <c r="Q4" s="22" t="s">
        <v>24</v>
      </c>
      <c r="R4" s="22" t="s">
        <v>25</v>
      </c>
      <c r="S4" s="22" t="s">
        <v>26</v>
      </c>
      <c r="T4" s="22" t="s">
        <v>27</v>
      </c>
      <c r="U4" s="22" t="s">
        <v>28</v>
      </c>
      <c r="V4" s="22" t="s">
        <v>29</v>
      </c>
      <c r="W4" s="22" t="s">
        <v>30</v>
      </c>
      <c r="X4" s="26" t="s">
        <v>31</v>
      </c>
      <c r="Y4" s="27" t="s">
        <v>32</v>
      </c>
      <c r="Z4" s="22" t="s">
        <v>33</v>
      </c>
      <c r="AA4" s="22" t="s">
        <v>34</v>
      </c>
      <c r="AB4" s="22" t="s">
        <v>35</v>
      </c>
    </row>
    <row r="5" spans="1:29" ht="45">
      <c r="A5" s="28" t="s">
        <v>36</v>
      </c>
      <c r="B5" s="29" t="s">
        <v>37</v>
      </c>
      <c r="C5" s="30" t="s">
        <v>38</v>
      </c>
      <c r="D5" s="30" t="s">
        <v>39</v>
      </c>
      <c r="E5" s="31">
        <v>1.6</v>
      </c>
      <c r="F5" s="31">
        <v>0</v>
      </c>
      <c r="G5" s="32">
        <v>0</v>
      </c>
      <c r="H5" s="31">
        <v>0</v>
      </c>
      <c r="I5" s="31">
        <v>0</v>
      </c>
      <c r="J5" s="31">
        <v>0</v>
      </c>
      <c r="K5" s="31">
        <v>0</v>
      </c>
      <c r="L5" s="32">
        <v>0</v>
      </c>
      <c r="M5" s="33">
        <v>0</v>
      </c>
      <c r="N5" s="34">
        <v>0</v>
      </c>
      <c r="O5" s="34">
        <v>0</v>
      </c>
      <c r="P5" s="33">
        <v>0</v>
      </c>
      <c r="Q5" s="33">
        <v>0</v>
      </c>
      <c r="R5" s="33">
        <v>0</v>
      </c>
      <c r="S5" s="32">
        <v>0</v>
      </c>
      <c r="T5" s="33">
        <v>0.53333333333333333</v>
      </c>
      <c r="U5" s="33">
        <v>0.53333333333333333</v>
      </c>
      <c r="V5" s="33">
        <v>0.53333333333333333</v>
      </c>
      <c r="W5" s="33">
        <v>0</v>
      </c>
      <c r="X5" s="32">
        <v>1.6</v>
      </c>
      <c r="Y5" s="35">
        <v>0.55510000000000004</v>
      </c>
      <c r="Z5" s="36">
        <v>0.88816000000000017</v>
      </c>
      <c r="AA5" s="36">
        <v>0.71183999999999992</v>
      </c>
      <c r="AB5" s="37" t="s">
        <v>40</v>
      </c>
    </row>
    <row r="6" spans="1:29" ht="30">
      <c r="A6" s="28" t="s">
        <v>41</v>
      </c>
      <c r="B6" s="29" t="s">
        <v>42</v>
      </c>
      <c r="C6" s="30" t="s">
        <v>38</v>
      </c>
      <c r="D6" s="30" t="s">
        <v>43</v>
      </c>
      <c r="E6" s="31">
        <v>1</v>
      </c>
      <c r="F6" s="31">
        <v>0</v>
      </c>
      <c r="G6" s="32">
        <v>0</v>
      </c>
      <c r="H6" s="31">
        <v>0</v>
      </c>
      <c r="I6" s="31">
        <v>2.8124E-2</v>
      </c>
      <c r="J6" s="31">
        <v>-7.9181E-4</v>
      </c>
      <c r="K6" s="38">
        <v>2.0800600000000002E-2</v>
      </c>
      <c r="L6" s="32">
        <v>4.8132790000000002E-2</v>
      </c>
      <c r="M6" s="33">
        <v>6.5057999999999991E-3</v>
      </c>
      <c r="N6" s="34">
        <v>2.7319260000000001E-2</v>
      </c>
      <c r="O6" s="34">
        <v>2.7319330000000003E-2</v>
      </c>
      <c r="P6" s="33">
        <v>0.16</v>
      </c>
      <c r="Q6" s="33">
        <v>0.16</v>
      </c>
      <c r="R6" s="33">
        <v>0.16</v>
      </c>
      <c r="S6" s="32">
        <v>0.48922717150000006</v>
      </c>
      <c r="T6" s="33">
        <v>0.15421334549999999</v>
      </c>
      <c r="U6" s="33">
        <v>0.15421334549999999</v>
      </c>
      <c r="V6" s="33">
        <v>0.15421334549999999</v>
      </c>
      <c r="W6" s="33">
        <v>0</v>
      </c>
      <c r="X6" s="32">
        <v>0.46264003649999996</v>
      </c>
      <c r="Y6" s="39">
        <v>0.5</v>
      </c>
      <c r="Z6" s="36">
        <v>0.5</v>
      </c>
      <c r="AA6" s="36">
        <v>0.5</v>
      </c>
      <c r="AB6" s="37" t="s">
        <v>44</v>
      </c>
    </row>
    <row r="7" spans="1:29" ht="30">
      <c r="A7" s="28" t="s">
        <v>45</v>
      </c>
      <c r="B7" s="29" t="s">
        <v>42</v>
      </c>
      <c r="C7" s="30" t="s">
        <v>38</v>
      </c>
      <c r="D7" s="30" t="s">
        <v>46</v>
      </c>
      <c r="E7" s="31">
        <v>5</v>
      </c>
      <c r="F7" s="31">
        <v>0</v>
      </c>
      <c r="G7" s="32">
        <v>0</v>
      </c>
      <c r="H7" s="31">
        <v>0</v>
      </c>
      <c r="I7" s="31">
        <v>0</v>
      </c>
      <c r="J7" s="31">
        <v>1.0874999999999999</v>
      </c>
      <c r="K7" s="38">
        <v>0.96740000010000005</v>
      </c>
      <c r="L7" s="32">
        <v>2.0549000001</v>
      </c>
      <c r="M7" s="33">
        <v>0.22500000000000001</v>
      </c>
      <c r="N7" s="34">
        <v>2.2799</v>
      </c>
      <c r="O7" s="34">
        <v>1.0000006295740605E-10</v>
      </c>
      <c r="P7" s="33">
        <v>0.91</v>
      </c>
      <c r="Q7" s="33">
        <v>0.91</v>
      </c>
      <c r="R7" s="33">
        <v>0.91</v>
      </c>
      <c r="S7" s="32">
        <v>2.9450999950000001</v>
      </c>
      <c r="T7" s="33">
        <v>0</v>
      </c>
      <c r="U7" s="33">
        <v>0</v>
      </c>
      <c r="V7" s="33">
        <v>0</v>
      </c>
      <c r="W7" s="33">
        <v>0</v>
      </c>
      <c r="X7" s="32">
        <v>0</v>
      </c>
      <c r="Y7" s="39" t="s">
        <v>47</v>
      </c>
      <c r="Z7" s="36">
        <v>0</v>
      </c>
      <c r="AA7" s="36">
        <v>5</v>
      </c>
      <c r="AB7" s="37" t="s">
        <v>48</v>
      </c>
    </row>
    <row r="8" spans="1:29" ht="45">
      <c r="A8" s="28" t="s">
        <v>49</v>
      </c>
      <c r="B8" s="29" t="s">
        <v>42</v>
      </c>
      <c r="C8" s="30" t="s">
        <v>38</v>
      </c>
      <c r="D8" s="30" t="s">
        <v>50</v>
      </c>
      <c r="E8" s="31">
        <v>10.1</v>
      </c>
      <c r="F8" s="31">
        <v>0</v>
      </c>
      <c r="G8" s="32">
        <v>0</v>
      </c>
      <c r="H8" s="31">
        <v>0</v>
      </c>
      <c r="I8" s="31">
        <v>0</v>
      </c>
      <c r="J8" s="31">
        <v>0</v>
      </c>
      <c r="K8" s="31">
        <v>0</v>
      </c>
      <c r="L8" s="32">
        <v>0</v>
      </c>
      <c r="M8" s="33">
        <v>0</v>
      </c>
      <c r="N8" s="34">
        <v>0</v>
      </c>
      <c r="O8" s="34">
        <v>0</v>
      </c>
      <c r="P8" s="33">
        <v>1.68</v>
      </c>
      <c r="Q8" s="33">
        <v>1.68</v>
      </c>
      <c r="R8" s="33">
        <v>1.68</v>
      </c>
      <c r="S8" s="32">
        <v>5.05</v>
      </c>
      <c r="T8" s="33">
        <v>1.6833333333333333</v>
      </c>
      <c r="U8" s="33">
        <v>1.6833333333333333</v>
      </c>
      <c r="V8" s="33">
        <v>1.6833333333333333</v>
      </c>
      <c r="W8" s="33">
        <v>0</v>
      </c>
      <c r="X8" s="32">
        <v>5.05</v>
      </c>
      <c r="Y8" s="39">
        <v>0.5</v>
      </c>
      <c r="Z8" s="36">
        <v>5.05</v>
      </c>
      <c r="AA8" s="36">
        <v>5.05</v>
      </c>
      <c r="AB8" s="37" t="s">
        <v>44</v>
      </c>
    </row>
    <row r="9" spans="1:29" ht="30">
      <c r="A9" s="28" t="s">
        <v>51</v>
      </c>
      <c r="B9" s="29" t="s">
        <v>42</v>
      </c>
      <c r="C9" s="30" t="s">
        <v>38</v>
      </c>
      <c r="D9" s="30" t="s">
        <v>52</v>
      </c>
      <c r="E9" s="38">
        <v>0</v>
      </c>
      <c r="F9" s="31">
        <v>0</v>
      </c>
      <c r="G9" s="32">
        <v>0</v>
      </c>
      <c r="H9" s="31">
        <v>0</v>
      </c>
      <c r="I9" s="31">
        <v>0</v>
      </c>
      <c r="J9" s="31">
        <v>0</v>
      </c>
      <c r="K9" s="31">
        <v>0</v>
      </c>
      <c r="L9" s="32">
        <v>0</v>
      </c>
      <c r="M9" s="33">
        <v>0</v>
      </c>
      <c r="N9" s="34">
        <v>0</v>
      </c>
      <c r="O9" s="34">
        <v>0</v>
      </c>
      <c r="P9" s="33">
        <v>0</v>
      </c>
      <c r="Q9" s="33">
        <v>0</v>
      </c>
      <c r="R9" s="33">
        <v>0</v>
      </c>
      <c r="S9" s="32">
        <v>0</v>
      </c>
      <c r="T9" s="33">
        <v>0</v>
      </c>
      <c r="U9" s="33">
        <v>0</v>
      </c>
      <c r="V9" s="33">
        <v>0</v>
      </c>
      <c r="W9" s="33">
        <v>0</v>
      </c>
      <c r="X9" s="32">
        <v>0</v>
      </c>
      <c r="Y9" s="39">
        <v>0.5</v>
      </c>
      <c r="Z9" s="36">
        <v>0</v>
      </c>
      <c r="AA9" s="36">
        <v>0</v>
      </c>
      <c r="AB9" s="37" t="s">
        <v>44</v>
      </c>
    </row>
    <row r="10" spans="1:29" ht="30">
      <c r="A10" s="28" t="s">
        <v>53</v>
      </c>
      <c r="B10" s="29" t="s">
        <v>42</v>
      </c>
      <c r="C10" s="30" t="s">
        <v>38</v>
      </c>
      <c r="D10" s="30" t="s">
        <v>54</v>
      </c>
      <c r="E10" s="31">
        <v>1.5</v>
      </c>
      <c r="F10" s="31">
        <v>0</v>
      </c>
      <c r="G10" s="32">
        <v>0</v>
      </c>
      <c r="H10" s="31">
        <v>0</v>
      </c>
      <c r="I10" s="31">
        <v>8.158689999999999E-2</v>
      </c>
      <c r="J10" s="31">
        <v>0.16659913000000001</v>
      </c>
      <c r="K10" s="31">
        <v>0</v>
      </c>
      <c r="L10" s="32">
        <v>0.24818603</v>
      </c>
      <c r="M10" s="33">
        <v>0.44582791999999999</v>
      </c>
      <c r="N10" s="34">
        <v>0.27999151</v>
      </c>
      <c r="O10" s="34">
        <v>0.41402243999999999</v>
      </c>
      <c r="P10" s="33">
        <v>0.27</v>
      </c>
      <c r="Q10" s="33">
        <v>0.27</v>
      </c>
      <c r="R10" s="33">
        <v>0.27</v>
      </c>
      <c r="S10" s="32">
        <v>1.2518139699999999</v>
      </c>
      <c r="T10" s="33">
        <v>0</v>
      </c>
      <c r="U10" s="33">
        <v>0</v>
      </c>
      <c r="V10" s="33">
        <v>0</v>
      </c>
      <c r="W10" s="33">
        <v>0</v>
      </c>
      <c r="X10" s="32">
        <v>0</v>
      </c>
      <c r="Y10" s="39">
        <v>0.55510000000000004</v>
      </c>
      <c r="Z10" s="36">
        <v>0.83265</v>
      </c>
      <c r="AA10" s="36">
        <v>0.66735</v>
      </c>
      <c r="AB10" s="37" t="s">
        <v>40</v>
      </c>
    </row>
    <row r="11" spans="1:29" ht="45">
      <c r="A11" s="28" t="s">
        <v>55</v>
      </c>
      <c r="B11" s="29" t="s">
        <v>42</v>
      </c>
      <c r="C11" s="30" t="s">
        <v>56</v>
      </c>
      <c r="D11" s="30" t="s">
        <v>57</v>
      </c>
      <c r="E11" s="31">
        <v>0.25</v>
      </c>
      <c r="F11" s="31">
        <v>0</v>
      </c>
      <c r="G11" s="32">
        <v>0</v>
      </c>
      <c r="H11" s="31">
        <v>0</v>
      </c>
      <c r="I11" s="31">
        <v>0</v>
      </c>
      <c r="J11" s="31">
        <v>0</v>
      </c>
      <c r="K11" s="31">
        <v>0</v>
      </c>
      <c r="L11" s="32">
        <v>0</v>
      </c>
      <c r="M11" s="33">
        <v>0</v>
      </c>
      <c r="N11" s="34">
        <v>0</v>
      </c>
      <c r="O11" s="34">
        <v>0</v>
      </c>
      <c r="P11" s="33">
        <v>0</v>
      </c>
      <c r="Q11" s="33">
        <v>0</v>
      </c>
      <c r="R11" s="33">
        <v>0</v>
      </c>
      <c r="S11" s="32">
        <v>0</v>
      </c>
      <c r="T11" s="33">
        <v>8.3333333333333329E-2</v>
      </c>
      <c r="U11" s="33">
        <v>8.3333333333333329E-2</v>
      </c>
      <c r="V11" s="33">
        <v>8.3333333333333329E-2</v>
      </c>
      <c r="W11" s="33">
        <v>0</v>
      </c>
      <c r="X11" s="32">
        <v>0.25</v>
      </c>
      <c r="Y11" s="39">
        <v>0.5</v>
      </c>
      <c r="Z11" s="36">
        <v>0.125</v>
      </c>
      <c r="AA11" s="36">
        <v>0.125</v>
      </c>
      <c r="AB11" s="37" t="s">
        <v>44</v>
      </c>
    </row>
    <row r="12" spans="1:29" ht="30">
      <c r="A12" s="28" t="s">
        <v>58</v>
      </c>
      <c r="B12" s="29" t="s">
        <v>59</v>
      </c>
      <c r="C12" s="30" t="s">
        <v>38</v>
      </c>
      <c r="D12" s="30" t="s">
        <v>60</v>
      </c>
      <c r="E12" s="31">
        <v>4</v>
      </c>
      <c r="F12" s="31">
        <v>0</v>
      </c>
      <c r="G12" s="32">
        <v>3.9999989999999999</v>
      </c>
      <c r="H12" s="31">
        <v>0</v>
      </c>
      <c r="I12" s="31">
        <v>0</v>
      </c>
      <c r="J12" s="31">
        <v>0</v>
      </c>
      <c r="K12" s="31">
        <v>0</v>
      </c>
      <c r="L12" s="32">
        <v>0</v>
      </c>
      <c r="M12" s="33">
        <v>0</v>
      </c>
      <c r="N12" s="34">
        <v>1.9999994999999999</v>
      </c>
      <c r="O12" s="34">
        <v>1.9999994999999999</v>
      </c>
      <c r="P12" s="33">
        <v>0</v>
      </c>
      <c r="Q12" s="33">
        <v>0</v>
      </c>
      <c r="R12" s="33">
        <v>0</v>
      </c>
      <c r="S12" s="32">
        <v>0</v>
      </c>
      <c r="T12" s="33">
        <v>3.333333333333333E-7</v>
      </c>
      <c r="U12" s="33">
        <v>3.333333333333333E-7</v>
      </c>
      <c r="V12" s="33">
        <v>3.333333333333333E-7</v>
      </c>
      <c r="W12" s="33">
        <v>0</v>
      </c>
      <c r="X12" s="32">
        <v>9.9999999999999995E-7</v>
      </c>
      <c r="Y12" s="39">
        <v>0.5</v>
      </c>
      <c r="Z12" s="36">
        <v>2</v>
      </c>
      <c r="AA12" s="36">
        <v>2</v>
      </c>
      <c r="AB12" s="37" t="s">
        <v>44</v>
      </c>
    </row>
    <row r="13" spans="1:29" ht="60">
      <c r="A13" s="28" t="s">
        <v>61</v>
      </c>
      <c r="B13" s="29" t="s">
        <v>62</v>
      </c>
      <c r="C13" s="30" t="s">
        <v>38</v>
      </c>
      <c r="D13" s="30" t="s">
        <v>63</v>
      </c>
      <c r="E13" s="31">
        <v>5</v>
      </c>
      <c r="F13" s="31">
        <v>0</v>
      </c>
      <c r="G13" s="32">
        <v>0</v>
      </c>
      <c r="H13" s="31">
        <v>0</v>
      </c>
      <c r="I13" s="31">
        <v>8.3292610000000003E-2</v>
      </c>
      <c r="J13" s="31">
        <v>0.13756526999999999</v>
      </c>
      <c r="K13" s="38">
        <v>0.52200566000000004</v>
      </c>
      <c r="L13" s="32">
        <v>0.74286353999999999</v>
      </c>
      <c r="M13" s="33">
        <v>0.15325372999999998</v>
      </c>
      <c r="N13" s="34">
        <v>0.89611726999999997</v>
      </c>
      <c r="O13" s="34">
        <v>1.0913936421275139E-17</v>
      </c>
      <c r="P13" s="33">
        <v>0.9</v>
      </c>
      <c r="Q13" s="33">
        <v>0.9</v>
      </c>
      <c r="R13" s="33">
        <v>0.9</v>
      </c>
      <c r="S13" s="32">
        <v>2.8580472000000001</v>
      </c>
      <c r="T13" s="33">
        <v>0.46636308666666665</v>
      </c>
      <c r="U13" s="33">
        <v>0.46636308666666665</v>
      </c>
      <c r="V13" s="33">
        <v>0.46636308666666665</v>
      </c>
      <c r="W13" s="33">
        <v>0</v>
      </c>
      <c r="X13" s="32">
        <v>1.39908926</v>
      </c>
      <c r="Y13" s="39" t="s">
        <v>47</v>
      </c>
      <c r="Z13" s="36">
        <v>0</v>
      </c>
      <c r="AA13" s="36">
        <v>5</v>
      </c>
      <c r="AB13" s="37" t="s">
        <v>48</v>
      </c>
    </row>
    <row r="14" spans="1:29" ht="45">
      <c r="A14" s="28" t="s">
        <v>64</v>
      </c>
      <c r="B14" s="40" t="s">
        <v>65</v>
      </c>
      <c r="C14" s="30" t="s">
        <v>56</v>
      </c>
      <c r="D14" s="30" t="s">
        <v>66</v>
      </c>
      <c r="E14" s="38">
        <v>13.5</v>
      </c>
      <c r="F14" s="31">
        <v>0</v>
      </c>
      <c r="G14" s="32">
        <v>0.15652851999999998</v>
      </c>
      <c r="H14" s="31">
        <v>0.93770699999999996</v>
      </c>
      <c r="I14" s="31">
        <v>0.17602799999999999</v>
      </c>
      <c r="J14" s="31">
        <v>0.16865890999999991</v>
      </c>
      <c r="K14" s="38">
        <v>0.62298744999999967</v>
      </c>
      <c r="L14" s="32">
        <v>1.9053813599999996</v>
      </c>
      <c r="M14" s="33">
        <v>0.11755234000000002</v>
      </c>
      <c r="N14" s="34">
        <v>0.42901686999999988</v>
      </c>
      <c r="O14" s="34">
        <v>1.7504453499999999</v>
      </c>
      <c r="P14" s="33">
        <v>3.14</v>
      </c>
      <c r="Q14" s="33">
        <v>3.14</v>
      </c>
      <c r="R14" s="33">
        <v>3.14</v>
      </c>
      <c r="S14" s="32">
        <v>9.5391520700000001</v>
      </c>
      <c r="T14" s="33">
        <v>0.63297934999999994</v>
      </c>
      <c r="U14" s="33">
        <v>0.63297934999999994</v>
      </c>
      <c r="V14" s="33">
        <v>0.63297934999999994</v>
      </c>
      <c r="W14" s="33">
        <v>0</v>
      </c>
      <c r="X14" s="32">
        <v>1.8989380499999997</v>
      </c>
      <c r="Y14" s="39">
        <v>0.9</v>
      </c>
      <c r="Z14" s="36">
        <v>12.15</v>
      </c>
      <c r="AA14" s="36">
        <v>1.35</v>
      </c>
      <c r="AB14" s="37" t="s">
        <v>67</v>
      </c>
      <c r="AC14" s="64"/>
    </row>
    <row r="15" spans="1:29" ht="30">
      <c r="A15" s="28" t="s">
        <v>68</v>
      </c>
      <c r="B15" s="40" t="s">
        <v>65</v>
      </c>
      <c r="C15" s="30" t="s">
        <v>56</v>
      </c>
      <c r="D15" s="30" t="s">
        <v>69</v>
      </c>
      <c r="E15" s="31">
        <v>0.6</v>
      </c>
      <c r="F15" s="31">
        <v>0</v>
      </c>
      <c r="G15" s="32">
        <v>0</v>
      </c>
      <c r="H15" s="31">
        <v>0</v>
      </c>
      <c r="I15" s="31">
        <v>0</v>
      </c>
      <c r="J15" s="31">
        <v>3.09375E-2</v>
      </c>
      <c r="K15" s="38">
        <v>0.31719000000000003</v>
      </c>
      <c r="L15" s="32">
        <v>0.34812749999999998</v>
      </c>
      <c r="M15" s="33">
        <v>0</v>
      </c>
      <c r="N15" s="34">
        <v>3.4812750000000003E-2</v>
      </c>
      <c r="O15" s="34">
        <v>0.31331474999999998</v>
      </c>
      <c r="P15" s="33">
        <v>0.08</v>
      </c>
      <c r="Q15" s="33">
        <v>0.08</v>
      </c>
      <c r="R15" s="33">
        <v>0.08</v>
      </c>
      <c r="S15" s="32">
        <v>0.2518725</v>
      </c>
      <c r="T15" s="33">
        <v>0</v>
      </c>
      <c r="U15" s="33">
        <v>0</v>
      </c>
      <c r="V15" s="33">
        <v>0</v>
      </c>
      <c r="W15" s="33">
        <v>0</v>
      </c>
      <c r="X15" s="32">
        <v>0</v>
      </c>
      <c r="Y15" s="39">
        <v>0.9</v>
      </c>
      <c r="Z15" s="36">
        <v>0.54</v>
      </c>
      <c r="AA15" s="36">
        <v>0.06</v>
      </c>
      <c r="AB15" s="37" t="s">
        <v>67</v>
      </c>
    </row>
    <row r="16" spans="1:29" ht="45">
      <c r="A16" s="28" t="s">
        <v>70</v>
      </c>
      <c r="B16" s="40" t="s">
        <v>65</v>
      </c>
      <c r="C16" s="30" t="s">
        <v>56</v>
      </c>
      <c r="D16" s="30" t="s">
        <v>71</v>
      </c>
      <c r="E16" s="31">
        <v>0.5</v>
      </c>
      <c r="F16" s="31">
        <v>0</v>
      </c>
      <c r="G16" s="32">
        <v>0</v>
      </c>
      <c r="H16" s="31">
        <v>0</v>
      </c>
      <c r="I16" s="31">
        <v>0</v>
      </c>
      <c r="J16" s="31">
        <v>0</v>
      </c>
      <c r="K16" s="31">
        <v>0</v>
      </c>
      <c r="L16" s="32">
        <v>0</v>
      </c>
      <c r="M16" s="33">
        <v>0</v>
      </c>
      <c r="N16" s="34">
        <v>0</v>
      </c>
      <c r="O16" s="34">
        <v>0</v>
      </c>
      <c r="P16" s="33">
        <v>0.17</v>
      </c>
      <c r="Q16" s="33">
        <v>0.17</v>
      </c>
      <c r="R16" s="33">
        <v>0.17</v>
      </c>
      <c r="S16" s="32">
        <v>0.5</v>
      </c>
      <c r="T16" s="33">
        <v>0</v>
      </c>
      <c r="U16" s="33">
        <v>0</v>
      </c>
      <c r="V16" s="33">
        <v>0</v>
      </c>
      <c r="W16" s="33">
        <v>0</v>
      </c>
      <c r="X16" s="32">
        <v>0</v>
      </c>
      <c r="Y16" s="39">
        <v>0.9</v>
      </c>
      <c r="Z16" s="36">
        <v>0.45</v>
      </c>
      <c r="AA16" s="36">
        <v>0.05</v>
      </c>
      <c r="AB16" s="37" t="s">
        <v>67</v>
      </c>
    </row>
    <row r="17" spans="1:28" ht="30">
      <c r="A17" s="28" t="s">
        <v>72</v>
      </c>
      <c r="B17" s="40" t="s">
        <v>65</v>
      </c>
      <c r="C17" s="30" t="s">
        <v>73</v>
      </c>
      <c r="D17" s="30" t="s">
        <v>74</v>
      </c>
      <c r="E17" s="31">
        <v>1.6</v>
      </c>
      <c r="F17" s="31">
        <v>0</v>
      </c>
      <c r="G17" s="32">
        <v>0</v>
      </c>
      <c r="H17" s="31">
        <v>0</v>
      </c>
      <c r="I17" s="31">
        <v>0</v>
      </c>
      <c r="J17" s="31">
        <v>0</v>
      </c>
      <c r="K17" s="31">
        <v>0.17970749999999999</v>
      </c>
      <c r="L17" s="32">
        <v>0.17970749999999999</v>
      </c>
      <c r="M17" s="33">
        <v>0.17416875000000001</v>
      </c>
      <c r="N17" s="34">
        <v>3.5387639999999998E-2</v>
      </c>
      <c r="O17" s="34">
        <v>0.31848861000000001</v>
      </c>
      <c r="P17" s="33">
        <v>0.13</v>
      </c>
      <c r="Q17" s="33">
        <v>0.13</v>
      </c>
      <c r="R17" s="33">
        <v>0.13</v>
      </c>
      <c r="S17" s="32">
        <v>0.561087</v>
      </c>
      <c r="T17" s="33">
        <v>0.28640183333333336</v>
      </c>
      <c r="U17" s="33">
        <v>0.28640183333333336</v>
      </c>
      <c r="V17" s="33">
        <v>0.28640183333333336</v>
      </c>
      <c r="W17" s="33">
        <v>0</v>
      </c>
      <c r="X17" s="32">
        <v>0.85920550000000007</v>
      </c>
      <c r="Y17" s="39">
        <v>0.9</v>
      </c>
      <c r="Z17" s="36">
        <v>1.44</v>
      </c>
      <c r="AA17" s="36">
        <v>0.16</v>
      </c>
      <c r="AB17" s="37" t="s">
        <v>67</v>
      </c>
    </row>
    <row r="18" spans="1:28" ht="30">
      <c r="A18" s="28" t="s">
        <v>75</v>
      </c>
      <c r="B18" s="29" t="s">
        <v>76</v>
      </c>
      <c r="C18" s="30" t="s">
        <v>38</v>
      </c>
      <c r="D18" s="30" t="s">
        <v>77</v>
      </c>
      <c r="E18" s="31">
        <v>0.91</v>
      </c>
      <c r="F18" s="31">
        <v>0</v>
      </c>
      <c r="G18" s="32">
        <v>0</v>
      </c>
      <c r="H18" s="31">
        <v>3.2337480000000002E-2</v>
      </c>
      <c r="I18" s="31">
        <v>5.2164839999999997E-2</v>
      </c>
      <c r="J18" s="31">
        <v>4.9104419999999996E-2</v>
      </c>
      <c r="K18" s="38">
        <v>6.7805779999999982E-2</v>
      </c>
      <c r="L18" s="32">
        <v>0.20141251999999998</v>
      </c>
      <c r="M18" s="33">
        <v>1.77282E-3</v>
      </c>
      <c r="N18" s="34">
        <v>9.959860999999999E-2</v>
      </c>
      <c r="O18" s="34">
        <v>9.9598610000000004E-2</v>
      </c>
      <c r="P18" s="33">
        <v>0.19</v>
      </c>
      <c r="Q18" s="33">
        <v>0.19</v>
      </c>
      <c r="R18" s="33">
        <v>0.19</v>
      </c>
      <c r="S18" s="32">
        <v>0.57646924624999996</v>
      </c>
      <c r="T18" s="33">
        <v>4.4777843333333331E-2</v>
      </c>
      <c r="U18" s="33">
        <v>4.4777843333333331E-2</v>
      </c>
      <c r="V18" s="33">
        <v>4.4777843333333331E-2</v>
      </c>
      <c r="W18" s="33">
        <v>0</v>
      </c>
      <c r="X18" s="32">
        <v>0.13433353000000001</v>
      </c>
      <c r="Y18" s="39">
        <v>0.5</v>
      </c>
      <c r="Z18" s="36">
        <v>0.45500000000000002</v>
      </c>
      <c r="AA18" s="36">
        <v>0.45500000000000002</v>
      </c>
      <c r="AB18" s="37" t="s">
        <v>44</v>
      </c>
    </row>
    <row r="19" spans="1:28" ht="45">
      <c r="A19" s="28" t="s">
        <v>78</v>
      </c>
      <c r="B19" s="29" t="s">
        <v>79</v>
      </c>
      <c r="C19" s="30" t="s">
        <v>80</v>
      </c>
      <c r="D19" s="30" t="s">
        <v>81</v>
      </c>
      <c r="E19" s="38">
        <v>52.860688109999998</v>
      </c>
      <c r="F19" s="31">
        <v>0</v>
      </c>
      <c r="G19" s="32">
        <v>50.981635490000002</v>
      </c>
      <c r="H19" s="31">
        <v>0</v>
      </c>
      <c r="I19" s="31">
        <v>0</v>
      </c>
      <c r="J19" s="31">
        <v>1.8790526200000002</v>
      </c>
      <c r="K19" s="31">
        <v>7.4505805969238278E-15</v>
      </c>
      <c r="L19" s="32">
        <v>1.8790526200000075</v>
      </c>
      <c r="M19" s="33">
        <v>0</v>
      </c>
      <c r="N19" s="34">
        <v>20.422185760000001</v>
      </c>
      <c r="O19" s="34">
        <v>32.43850235</v>
      </c>
      <c r="P19" s="33">
        <v>0</v>
      </c>
      <c r="Q19" s="33">
        <v>0</v>
      </c>
      <c r="R19" s="33">
        <v>0</v>
      </c>
      <c r="S19" s="32">
        <v>0</v>
      </c>
      <c r="T19" s="33">
        <v>0</v>
      </c>
      <c r="U19" s="33">
        <v>0</v>
      </c>
      <c r="V19" s="33">
        <v>0</v>
      </c>
      <c r="W19" s="33">
        <v>0</v>
      </c>
      <c r="X19" s="32">
        <v>0</v>
      </c>
      <c r="Y19" s="39">
        <v>0.55510000000000004</v>
      </c>
      <c r="Z19" s="36">
        <v>29.342967969861</v>
      </c>
      <c r="AA19" s="36">
        <v>23.517720140138998</v>
      </c>
      <c r="AB19" s="37" t="s">
        <v>40</v>
      </c>
    </row>
    <row r="20" spans="1:28" ht="60">
      <c r="A20" s="28" t="s">
        <v>82</v>
      </c>
      <c r="B20" s="29" t="s">
        <v>79</v>
      </c>
      <c r="C20" s="30" t="s">
        <v>80</v>
      </c>
      <c r="D20" s="30" t="s">
        <v>83</v>
      </c>
      <c r="E20" s="38">
        <v>8.197271559999999</v>
      </c>
      <c r="F20" s="31">
        <v>0</v>
      </c>
      <c r="G20" s="32">
        <v>5.88517256</v>
      </c>
      <c r="H20" s="31">
        <v>0</v>
      </c>
      <c r="I20" s="31">
        <v>0</v>
      </c>
      <c r="J20" s="31">
        <v>0</v>
      </c>
      <c r="K20" s="31">
        <v>0.337509</v>
      </c>
      <c r="L20" s="32">
        <v>0.337509</v>
      </c>
      <c r="M20" s="33">
        <v>1.93763</v>
      </c>
      <c r="N20" s="34">
        <v>4.0801557800000001</v>
      </c>
      <c r="O20" s="34">
        <v>4.0801557800000001</v>
      </c>
      <c r="P20" s="33">
        <v>0.02</v>
      </c>
      <c r="Q20" s="33">
        <v>0.02</v>
      </c>
      <c r="R20" s="33">
        <v>0.02</v>
      </c>
      <c r="S20" s="32">
        <v>2.0115500000000002</v>
      </c>
      <c r="T20" s="33">
        <v>0</v>
      </c>
      <c r="U20" s="33">
        <v>0</v>
      </c>
      <c r="V20" s="33">
        <v>0</v>
      </c>
      <c r="W20" s="33">
        <v>0</v>
      </c>
      <c r="X20" s="32">
        <v>0</v>
      </c>
      <c r="Y20" s="39">
        <v>0.5</v>
      </c>
      <c r="Z20" s="36">
        <v>4.0986357799999995</v>
      </c>
      <c r="AA20" s="36">
        <v>4.0986357799999995</v>
      </c>
      <c r="AB20" s="37" t="s">
        <v>44</v>
      </c>
    </row>
    <row r="21" spans="1:28" ht="45">
      <c r="A21" s="28" t="s">
        <v>84</v>
      </c>
      <c r="B21" s="29" t="s">
        <v>79</v>
      </c>
      <c r="C21" s="30" t="s">
        <v>80</v>
      </c>
      <c r="D21" s="30" t="s">
        <v>85</v>
      </c>
      <c r="E21" s="31">
        <v>1.2585660000000001</v>
      </c>
      <c r="F21" s="31">
        <v>0</v>
      </c>
      <c r="G21" s="32">
        <v>0.95440164999999999</v>
      </c>
      <c r="H21" s="31">
        <v>0</v>
      </c>
      <c r="I21" s="31">
        <v>9.0926899999999991E-2</v>
      </c>
      <c r="J21" s="31">
        <v>5.0599669999999999E-2</v>
      </c>
      <c r="K21" s="38">
        <v>6.640167000000001E-2</v>
      </c>
      <c r="L21" s="32">
        <v>0.20792823999999999</v>
      </c>
      <c r="M21" s="33">
        <v>0</v>
      </c>
      <c r="N21" s="34">
        <v>0.58116495500000009</v>
      </c>
      <c r="O21" s="34">
        <v>0.5811649350000001</v>
      </c>
      <c r="P21" s="33">
        <v>0.03</v>
      </c>
      <c r="Q21" s="33">
        <v>0.03</v>
      </c>
      <c r="R21" s="33">
        <v>0.03</v>
      </c>
      <c r="S21" s="32">
        <v>9.623611E-2</v>
      </c>
      <c r="T21" s="33">
        <v>0</v>
      </c>
      <c r="U21" s="33">
        <v>0</v>
      </c>
      <c r="V21" s="33">
        <v>0</v>
      </c>
      <c r="W21" s="33">
        <v>0</v>
      </c>
      <c r="X21" s="32">
        <v>0</v>
      </c>
      <c r="Y21" s="39">
        <v>0.5</v>
      </c>
      <c r="Z21" s="36">
        <v>0.62928300000000004</v>
      </c>
      <c r="AA21" s="36">
        <v>0.62928300000000004</v>
      </c>
      <c r="AB21" s="37" t="s">
        <v>44</v>
      </c>
    </row>
    <row r="22" spans="1:28" ht="30">
      <c r="A22" s="28" t="s">
        <v>86</v>
      </c>
      <c r="B22" s="29" t="s">
        <v>79</v>
      </c>
      <c r="C22" s="30" t="s">
        <v>87</v>
      </c>
      <c r="D22" s="30" t="s">
        <v>88</v>
      </c>
      <c r="E22" s="31">
        <v>3</v>
      </c>
      <c r="F22" s="31">
        <v>0</v>
      </c>
      <c r="G22" s="32">
        <v>0</v>
      </c>
      <c r="H22" s="31">
        <v>0</v>
      </c>
      <c r="I22" s="31">
        <v>8.0750000000000006E-3</v>
      </c>
      <c r="J22" s="31">
        <v>5.9001720000000001E-2</v>
      </c>
      <c r="K22" s="38">
        <v>8.6588930000000022E-2</v>
      </c>
      <c r="L22" s="32">
        <v>0.15366565000000001</v>
      </c>
      <c r="M22" s="33">
        <v>5.312538E-2</v>
      </c>
      <c r="N22" s="34">
        <v>0.20576603000000002</v>
      </c>
      <c r="O22" s="34">
        <v>1.0250000000000001E-3</v>
      </c>
      <c r="P22" s="33">
        <v>0.93</v>
      </c>
      <c r="Q22" s="33">
        <v>0.93</v>
      </c>
      <c r="R22" s="33">
        <v>0.93</v>
      </c>
      <c r="S22" s="32">
        <v>2.8463343500000002</v>
      </c>
      <c r="T22" s="33">
        <v>0</v>
      </c>
      <c r="U22" s="33">
        <v>0</v>
      </c>
      <c r="V22" s="33">
        <v>0</v>
      </c>
      <c r="W22" s="33">
        <v>0</v>
      </c>
      <c r="X22" s="32">
        <v>0</v>
      </c>
      <c r="Y22" s="39" t="s">
        <v>47</v>
      </c>
      <c r="Z22" s="36">
        <v>0</v>
      </c>
      <c r="AA22" s="36">
        <v>3</v>
      </c>
      <c r="AB22" s="37" t="s">
        <v>48</v>
      </c>
    </row>
    <row r="23" spans="1:28" ht="30">
      <c r="A23" s="28" t="s">
        <v>89</v>
      </c>
      <c r="B23" s="29" t="s">
        <v>79</v>
      </c>
      <c r="C23" s="30" t="s">
        <v>87</v>
      </c>
      <c r="D23" s="30" t="s">
        <v>90</v>
      </c>
      <c r="E23" s="31">
        <v>3</v>
      </c>
      <c r="F23" s="31">
        <v>0</v>
      </c>
      <c r="G23" s="32">
        <v>2.855566E-2</v>
      </c>
      <c r="H23" s="31">
        <v>0</v>
      </c>
      <c r="I23" s="31">
        <v>0</v>
      </c>
      <c r="J23" s="31">
        <v>0.36739245000000004</v>
      </c>
      <c r="K23" s="38">
        <v>0.53192411000000006</v>
      </c>
      <c r="L23" s="32">
        <v>0.89931656000000004</v>
      </c>
      <c r="M23" s="33">
        <v>0</v>
      </c>
      <c r="N23" s="34">
        <v>0.91359438999999998</v>
      </c>
      <c r="O23" s="34">
        <v>1.427783E-2</v>
      </c>
      <c r="P23" s="33">
        <v>0.69</v>
      </c>
      <c r="Q23" s="33">
        <v>0.69</v>
      </c>
      <c r="R23" s="33">
        <v>0.69</v>
      </c>
      <c r="S23" s="32">
        <v>2.0721277799999998</v>
      </c>
      <c r="T23" s="33">
        <v>0</v>
      </c>
      <c r="U23" s="33">
        <v>0</v>
      </c>
      <c r="V23" s="33">
        <v>0</v>
      </c>
      <c r="W23" s="33">
        <v>0</v>
      </c>
      <c r="X23" s="32">
        <v>0</v>
      </c>
      <c r="Y23" s="39" t="s">
        <v>47</v>
      </c>
      <c r="Z23" s="36">
        <v>0</v>
      </c>
      <c r="AA23" s="36">
        <v>3</v>
      </c>
      <c r="AB23" s="37" t="s">
        <v>48</v>
      </c>
    </row>
    <row r="24" spans="1:28" ht="30">
      <c r="A24" s="28" t="s">
        <v>91</v>
      </c>
      <c r="B24" s="29" t="s">
        <v>79</v>
      </c>
      <c r="C24" s="30" t="s">
        <v>87</v>
      </c>
      <c r="D24" s="30" t="s">
        <v>92</v>
      </c>
      <c r="E24" s="31">
        <v>0.8</v>
      </c>
      <c r="F24" s="31">
        <v>0</v>
      </c>
      <c r="G24" s="32">
        <v>0</v>
      </c>
      <c r="H24" s="31">
        <v>0</v>
      </c>
      <c r="I24" s="31">
        <v>0</v>
      </c>
      <c r="J24" s="31">
        <v>0.15132224</v>
      </c>
      <c r="K24" s="31">
        <v>8.622729000000004E-2</v>
      </c>
      <c r="L24" s="32">
        <v>0.23754953000000004</v>
      </c>
      <c r="M24" s="33">
        <v>8.7326799999999996E-3</v>
      </c>
      <c r="N24" s="34">
        <v>0.1231411</v>
      </c>
      <c r="O24" s="34">
        <v>0.12314111</v>
      </c>
      <c r="P24" s="33">
        <v>0.18</v>
      </c>
      <c r="Q24" s="33">
        <v>0.18</v>
      </c>
      <c r="R24" s="33">
        <v>0.18</v>
      </c>
      <c r="S24" s="32">
        <v>0.56245046999999992</v>
      </c>
      <c r="T24" s="33">
        <v>0</v>
      </c>
      <c r="U24" s="33">
        <v>0</v>
      </c>
      <c r="V24" s="33">
        <v>0</v>
      </c>
      <c r="W24" s="33">
        <v>0</v>
      </c>
      <c r="X24" s="32">
        <v>0</v>
      </c>
      <c r="Y24" s="39">
        <v>0.5</v>
      </c>
      <c r="Z24" s="36">
        <v>0.4</v>
      </c>
      <c r="AA24" s="36">
        <v>0.4</v>
      </c>
      <c r="AB24" s="37" t="s">
        <v>44</v>
      </c>
    </row>
    <row r="25" spans="1:28" ht="15" customHeight="1">
      <c r="A25" s="28" t="s">
        <v>93</v>
      </c>
      <c r="B25" s="29" t="s">
        <v>94</v>
      </c>
      <c r="C25" s="30" t="s">
        <v>94</v>
      </c>
      <c r="D25" s="30" t="s">
        <v>95</v>
      </c>
      <c r="E25" s="31">
        <v>0.5</v>
      </c>
      <c r="F25" s="31">
        <v>0</v>
      </c>
      <c r="G25" s="32">
        <v>0</v>
      </c>
      <c r="H25" s="31">
        <v>0</v>
      </c>
      <c r="I25" s="31">
        <v>3.9262829999999999E-2</v>
      </c>
      <c r="J25" s="31">
        <v>3.824644E-2</v>
      </c>
      <c r="K25" s="38">
        <v>6.0024000000000015E-2</v>
      </c>
      <c r="L25" s="32">
        <v>0.13753327000000001</v>
      </c>
      <c r="M25" s="33">
        <v>3.0012E-2</v>
      </c>
      <c r="N25" s="34">
        <v>8.3772639999999995E-2</v>
      </c>
      <c r="O25" s="34">
        <v>8.3772630000000001E-2</v>
      </c>
      <c r="P25" s="33">
        <v>0.05</v>
      </c>
      <c r="Q25" s="33">
        <v>0.05</v>
      </c>
      <c r="R25" s="33">
        <v>0.05</v>
      </c>
      <c r="S25" s="32">
        <v>0.17977680000000001</v>
      </c>
      <c r="T25" s="33">
        <v>6.0896643333333333E-2</v>
      </c>
      <c r="U25" s="33">
        <v>6.0896643333333333E-2</v>
      </c>
      <c r="V25" s="33">
        <v>6.0896643333333333E-2</v>
      </c>
      <c r="W25" s="33">
        <v>0</v>
      </c>
      <c r="X25" s="32">
        <v>0.18268993</v>
      </c>
      <c r="Y25" s="39">
        <v>0.5</v>
      </c>
      <c r="Z25" s="36">
        <v>0.25</v>
      </c>
      <c r="AA25" s="36">
        <v>0.25</v>
      </c>
      <c r="AB25" s="37" t="s">
        <v>44</v>
      </c>
    </row>
    <row r="26" spans="1:28">
      <c r="A26" s="41"/>
      <c r="B26" s="42" t="s">
        <v>96</v>
      </c>
      <c r="C26" s="43" t="s">
        <v>2</v>
      </c>
      <c r="D26" s="44" t="s">
        <v>2</v>
      </c>
      <c r="E26" s="45">
        <v>115.17652567</v>
      </c>
      <c r="F26" s="45">
        <v>0</v>
      </c>
      <c r="G26" s="45">
        <v>62.006292880000004</v>
      </c>
      <c r="H26" s="45">
        <v>0.97004447999999999</v>
      </c>
      <c r="I26" s="45">
        <v>0.55946107999999994</v>
      </c>
      <c r="J26" s="45">
        <v>4.1851885600000003</v>
      </c>
      <c r="K26" s="45">
        <v>3.8665719901000073</v>
      </c>
      <c r="L26" s="45">
        <v>9.5812661101000067</v>
      </c>
      <c r="M26" s="45">
        <v>3.1535814200000005</v>
      </c>
      <c r="N26" s="45">
        <v>32.491924065000006</v>
      </c>
      <c r="O26" s="45">
        <v>42.2452282251</v>
      </c>
      <c r="P26" s="45">
        <v>9.5399999999999991</v>
      </c>
      <c r="Q26" s="45">
        <v>9.5399999999999991</v>
      </c>
      <c r="R26" s="45">
        <v>9.5399999999999991</v>
      </c>
      <c r="S26" s="45">
        <v>31.791244662750003</v>
      </c>
      <c r="T26" s="45">
        <v>3.9456324355000012</v>
      </c>
      <c r="U26" s="45">
        <v>3.9456324355000012</v>
      </c>
      <c r="V26" s="45">
        <v>3.9456324355000012</v>
      </c>
      <c r="W26" s="45">
        <v>0</v>
      </c>
      <c r="X26" s="45">
        <v>11.836897306499997</v>
      </c>
      <c r="Y26" s="46">
        <v>0</v>
      </c>
      <c r="Z26" s="72">
        <v>59</v>
      </c>
      <c r="AA26" s="72">
        <v>56</v>
      </c>
      <c r="AB26" s="47" t="s">
        <v>2</v>
      </c>
    </row>
    <row r="27" spans="1:28" ht="30">
      <c r="A27" s="28" t="s">
        <v>97</v>
      </c>
      <c r="B27" s="48" t="s">
        <v>37</v>
      </c>
      <c r="C27" s="30" t="s">
        <v>38</v>
      </c>
      <c r="D27" s="67" t="s">
        <v>98</v>
      </c>
      <c r="E27" s="31">
        <v>10</v>
      </c>
      <c r="F27" s="31">
        <v>0</v>
      </c>
      <c r="G27" s="32">
        <v>0</v>
      </c>
      <c r="H27" s="31">
        <v>0</v>
      </c>
      <c r="I27" s="31">
        <v>0</v>
      </c>
      <c r="J27" s="31">
        <v>0</v>
      </c>
      <c r="K27" s="31">
        <v>0</v>
      </c>
      <c r="L27" s="32">
        <v>0</v>
      </c>
      <c r="M27" s="31">
        <v>0</v>
      </c>
      <c r="N27" s="34">
        <v>0</v>
      </c>
      <c r="O27" s="34">
        <v>0</v>
      </c>
      <c r="P27" s="33">
        <v>3.33</v>
      </c>
      <c r="Q27" s="33">
        <v>3.33</v>
      </c>
      <c r="R27" s="33">
        <v>3.33</v>
      </c>
      <c r="S27" s="32">
        <v>10</v>
      </c>
      <c r="T27" s="33">
        <v>0</v>
      </c>
      <c r="U27" s="33">
        <v>0</v>
      </c>
      <c r="V27" s="33">
        <v>0</v>
      </c>
      <c r="W27" s="33">
        <v>0</v>
      </c>
      <c r="X27" s="32">
        <v>0</v>
      </c>
      <c r="Y27" s="39">
        <v>0.5</v>
      </c>
      <c r="Z27" s="36">
        <v>5</v>
      </c>
      <c r="AA27" s="36">
        <v>5</v>
      </c>
      <c r="AB27" s="37" t="s">
        <v>44</v>
      </c>
    </row>
    <row r="28" spans="1:28" ht="30">
      <c r="A28" s="28" t="s">
        <v>99</v>
      </c>
      <c r="B28" s="29" t="s">
        <v>42</v>
      </c>
      <c r="C28" s="30" t="s">
        <v>38</v>
      </c>
      <c r="D28" s="67" t="s">
        <v>100</v>
      </c>
      <c r="E28" s="31">
        <v>3</v>
      </c>
      <c r="F28" s="31">
        <v>0</v>
      </c>
      <c r="G28" s="32">
        <v>0</v>
      </c>
      <c r="H28" s="31">
        <v>0</v>
      </c>
      <c r="I28" s="31">
        <v>0</v>
      </c>
      <c r="J28" s="31">
        <v>0</v>
      </c>
      <c r="K28" s="31">
        <v>0</v>
      </c>
      <c r="L28" s="32">
        <v>0</v>
      </c>
      <c r="M28" s="31">
        <v>0</v>
      </c>
      <c r="N28" s="34">
        <v>0</v>
      </c>
      <c r="O28" s="34">
        <v>0</v>
      </c>
      <c r="P28" s="33">
        <v>0.56999999999999995</v>
      </c>
      <c r="Q28" s="33">
        <v>0.56999999999999995</v>
      </c>
      <c r="R28" s="33">
        <v>0.56999999999999995</v>
      </c>
      <c r="S28" s="32">
        <v>1.7</v>
      </c>
      <c r="T28" s="33">
        <v>0.43333333333333329</v>
      </c>
      <c r="U28" s="33">
        <v>0.43333333333333329</v>
      </c>
      <c r="V28" s="33">
        <v>0.43333333333333329</v>
      </c>
      <c r="W28" s="33">
        <v>0</v>
      </c>
      <c r="X28" s="32">
        <v>1.3</v>
      </c>
      <c r="Y28" s="39">
        <v>0.5</v>
      </c>
      <c r="Z28" s="36">
        <v>1.5</v>
      </c>
      <c r="AA28" s="36">
        <v>1.5</v>
      </c>
      <c r="AB28" s="37" t="s">
        <v>44</v>
      </c>
    </row>
    <row r="29" spans="1:28" ht="30">
      <c r="A29" s="28" t="s">
        <v>101</v>
      </c>
      <c r="B29" s="48" t="s">
        <v>59</v>
      </c>
      <c r="C29" s="67" t="s">
        <v>102</v>
      </c>
      <c r="D29" s="67" t="s">
        <v>103</v>
      </c>
      <c r="E29" s="31">
        <v>2</v>
      </c>
      <c r="F29" s="31">
        <v>0</v>
      </c>
      <c r="G29" s="32">
        <v>0</v>
      </c>
      <c r="H29" s="31">
        <v>0</v>
      </c>
      <c r="I29" s="31">
        <v>0</v>
      </c>
      <c r="J29" s="31">
        <v>0</v>
      </c>
      <c r="K29" s="31">
        <v>0</v>
      </c>
      <c r="L29" s="32">
        <v>0</v>
      </c>
      <c r="M29" s="31">
        <v>0</v>
      </c>
      <c r="N29" s="34">
        <v>0</v>
      </c>
      <c r="O29" s="34">
        <v>0</v>
      </c>
      <c r="P29" s="33">
        <v>0.67</v>
      </c>
      <c r="Q29" s="33">
        <v>0.67</v>
      </c>
      <c r="R29" s="33">
        <v>0.67</v>
      </c>
      <c r="S29" s="32">
        <v>2</v>
      </c>
      <c r="T29" s="33">
        <v>0</v>
      </c>
      <c r="U29" s="33">
        <v>0</v>
      </c>
      <c r="V29" s="33">
        <v>0</v>
      </c>
      <c r="W29" s="33">
        <v>0</v>
      </c>
      <c r="X29" s="32">
        <v>0</v>
      </c>
      <c r="Y29" s="39">
        <v>0.5</v>
      </c>
      <c r="Z29" s="36">
        <v>1</v>
      </c>
      <c r="AA29" s="36">
        <v>1</v>
      </c>
      <c r="AB29" s="37" t="s">
        <v>44</v>
      </c>
    </row>
    <row r="30" spans="1:28" ht="45">
      <c r="A30" s="28" t="s">
        <v>104</v>
      </c>
      <c r="B30" s="48" t="s">
        <v>62</v>
      </c>
      <c r="C30" s="49" t="s">
        <v>105</v>
      </c>
      <c r="D30" s="67" t="s">
        <v>106</v>
      </c>
      <c r="E30" s="31">
        <v>0.85</v>
      </c>
      <c r="F30" s="31">
        <v>0</v>
      </c>
      <c r="G30" s="32">
        <v>0</v>
      </c>
      <c r="H30" s="31">
        <v>0</v>
      </c>
      <c r="I30" s="31">
        <v>0</v>
      </c>
      <c r="J30" s="31">
        <v>0</v>
      </c>
      <c r="K30" s="31">
        <v>0</v>
      </c>
      <c r="L30" s="32">
        <v>0</v>
      </c>
      <c r="M30" s="31">
        <v>0</v>
      </c>
      <c r="N30" s="34">
        <v>0</v>
      </c>
      <c r="O30" s="34">
        <v>0</v>
      </c>
      <c r="P30" s="33">
        <v>0.14000000000000001</v>
      </c>
      <c r="Q30" s="33">
        <v>0.14000000000000001</v>
      </c>
      <c r="R30" s="33">
        <v>0.14000000000000001</v>
      </c>
      <c r="S30" s="32">
        <v>0.42278589</v>
      </c>
      <c r="T30" s="33">
        <v>0.14240470200000002</v>
      </c>
      <c r="U30" s="33">
        <v>0.14240470200000002</v>
      </c>
      <c r="V30" s="33">
        <v>0.14240470200000002</v>
      </c>
      <c r="W30" s="33">
        <v>0</v>
      </c>
      <c r="X30" s="32">
        <v>0.42721410600000004</v>
      </c>
      <c r="Y30" s="39">
        <v>0.5</v>
      </c>
      <c r="Z30" s="36">
        <v>0.42499999999999999</v>
      </c>
      <c r="AA30" s="36">
        <v>0.42499999999999999</v>
      </c>
      <c r="AB30" s="37" t="s">
        <v>44</v>
      </c>
    </row>
    <row r="31" spans="1:28" ht="30">
      <c r="A31" s="28" t="s">
        <v>107</v>
      </c>
      <c r="B31" s="48" t="s">
        <v>62</v>
      </c>
      <c r="C31" s="30" t="s">
        <v>38</v>
      </c>
      <c r="D31" s="67" t="s">
        <v>108</v>
      </c>
      <c r="E31" s="38">
        <v>0.5</v>
      </c>
      <c r="F31" s="31">
        <v>0</v>
      </c>
      <c r="G31" s="32">
        <v>0</v>
      </c>
      <c r="H31" s="31">
        <v>0</v>
      </c>
      <c r="I31" s="31">
        <v>0</v>
      </c>
      <c r="J31" s="31">
        <v>0</v>
      </c>
      <c r="K31" s="31">
        <v>0</v>
      </c>
      <c r="L31" s="32">
        <v>0</v>
      </c>
      <c r="M31" s="31">
        <v>0</v>
      </c>
      <c r="N31" s="34">
        <v>0</v>
      </c>
      <c r="O31" s="34">
        <v>0</v>
      </c>
      <c r="P31" s="33">
        <v>0.17</v>
      </c>
      <c r="Q31" s="33">
        <v>0.17</v>
      </c>
      <c r="R31" s="33">
        <v>0.17</v>
      </c>
      <c r="S31" s="32">
        <v>0.5</v>
      </c>
      <c r="T31" s="33">
        <v>0</v>
      </c>
      <c r="U31" s="33">
        <v>0</v>
      </c>
      <c r="V31" s="33">
        <v>0</v>
      </c>
      <c r="W31" s="33">
        <v>0</v>
      </c>
      <c r="X31" s="32">
        <v>0</v>
      </c>
      <c r="Y31" s="73">
        <v>0</v>
      </c>
      <c r="Z31" s="33">
        <v>0</v>
      </c>
      <c r="AA31" s="33">
        <v>0.5</v>
      </c>
      <c r="AB31" s="74" t="s">
        <v>48</v>
      </c>
    </row>
    <row r="32" spans="1:28" ht="30">
      <c r="A32" s="28" t="s">
        <v>109</v>
      </c>
      <c r="B32" s="48" t="s">
        <v>62</v>
      </c>
      <c r="C32" s="30" t="s">
        <v>38</v>
      </c>
      <c r="D32" s="67" t="s">
        <v>110</v>
      </c>
      <c r="E32" s="38">
        <v>0.4</v>
      </c>
      <c r="F32" s="31">
        <v>0</v>
      </c>
      <c r="G32" s="32">
        <v>0</v>
      </c>
      <c r="H32" s="31">
        <v>0</v>
      </c>
      <c r="I32" s="31">
        <v>0</v>
      </c>
      <c r="J32" s="31">
        <v>0</v>
      </c>
      <c r="K32" s="31">
        <v>0</v>
      </c>
      <c r="L32" s="32">
        <v>0</v>
      </c>
      <c r="M32" s="31">
        <v>0</v>
      </c>
      <c r="N32" s="34">
        <v>0</v>
      </c>
      <c r="O32" s="34">
        <v>0</v>
      </c>
      <c r="P32" s="33">
        <v>0.13</v>
      </c>
      <c r="Q32" s="33">
        <v>0.13</v>
      </c>
      <c r="R32" s="33">
        <v>0.13</v>
      </c>
      <c r="S32" s="32">
        <v>0.4</v>
      </c>
      <c r="T32" s="33">
        <v>0</v>
      </c>
      <c r="U32" s="33">
        <v>0</v>
      </c>
      <c r="V32" s="33">
        <v>0</v>
      </c>
      <c r="W32" s="33">
        <v>0</v>
      </c>
      <c r="X32" s="32">
        <v>0</v>
      </c>
      <c r="Y32" s="73">
        <v>0</v>
      </c>
      <c r="Z32" s="33">
        <v>0</v>
      </c>
      <c r="AA32" s="33">
        <v>0.4</v>
      </c>
      <c r="AB32" s="74" t="s">
        <v>48</v>
      </c>
    </row>
    <row r="33" spans="1:28" ht="60">
      <c r="A33" s="28" t="s">
        <v>111</v>
      </c>
      <c r="B33" s="48" t="s">
        <v>62</v>
      </c>
      <c r="C33" s="30" t="s">
        <v>38</v>
      </c>
      <c r="D33" s="68" t="s">
        <v>112</v>
      </c>
      <c r="E33" s="31">
        <v>1</v>
      </c>
      <c r="F33" s="31">
        <v>0</v>
      </c>
      <c r="G33" s="32">
        <v>0</v>
      </c>
      <c r="H33" s="31">
        <v>0</v>
      </c>
      <c r="I33" s="31">
        <v>0</v>
      </c>
      <c r="J33" s="31">
        <v>0</v>
      </c>
      <c r="K33" s="31">
        <v>0</v>
      </c>
      <c r="L33" s="32">
        <v>0</v>
      </c>
      <c r="M33" s="31">
        <v>0</v>
      </c>
      <c r="N33" s="34">
        <v>0</v>
      </c>
      <c r="O33" s="34">
        <v>0</v>
      </c>
      <c r="P33" s="33">
        <v>0.26</v>
      </c>
      <c r="Q33" s="33">
        <v>0.26</v>
      </c>
      <c r="R33" s="33">
        <v>0.26</v>
      </c>
      <c r="S33" s="32">
        <v>0.77500000000000002</v>
      </c>
      <c r="T33" s="33">
        <v>7.4999999999999997E-2</v>
      </c>
      <c r="U33" s="33">
        <v>7.4999999999999997E-2</v>
      </c>
      <c r="V33" s="33">
        <v>7.4999999999999997E-2</v>
      </c>
      <c r="W33" s="33">
        <v>0</v>
      </c>
      <c r="X33" s="32">
        <v>0.22500000000000001</v>
      </c>
      <c r="Y33" s="73">
        <v>0</v>
      </c>
      <c r="Z33" s="33">
        <v>0</v>
      </c>
      <c r="AA33" s="33">
        <v>1</v>
      </c>
      <c r="AB33" s="74" t="s">
        <v>48</v>
      </c>
    </row>
    <row r="34" spans="1:28" ht="45">
      <c r="A34" s="28" t="s">
        <v>113</v>
      </c>
      <c r="B34" s="48" t="s">
        <v>62</v>
      </c>
      <c r="C34" s="30" t="s">
        <v>38</v>
      </c>
      <c r="D34" s="68" t="s">
        <v>114</v>
      </c>
      <c r="E34" s="38">
        <v>0.6</v>
      </c>
      <c r="F34" s="31">
        <v>0</v>
      </c>
      <c r="G34" s="32">
        <v>0</v>
      </c>
      <c r="H34" s="31">
        <v>0</v>
      </c>
      <c r="I34" s="31">
        <v>0</v>
      </c>
      <c r="J34" s="31">
        <v>0</v>
      </c>
      <c r="K34" s="31">
        <v>0</v>
      </c>
      <c r="L34" s="32">
        <v>0</v>
      </c>
      <c r="M34" s="31">
        <v>0</v>
      </c>
      <c r="N34" s="34">
        <v>0</v>
      </c>
      <c r="O34" s="34">
        <v>0</v>
      </c>
      <c r="P34" s="33">
        <v>0.2</v>
      </c>
      <c r="Q34" s="33">
        <v>0.2</v>
      </c>
      <c r="R34" s="33">
        <v>0.2</v>
      </c>
      <c r="S34" s="32">
        <v>0.6</v>
      </c>
      <c r="T34" s="33">
        <v>0</v>
      </c>
      <c r="U34" s="33">
        <v>0</v>
      </c>
      <c r="V34" s="33">
        <v>0</v>
      </c>
      <c r="W34" s="33">
        <v>0</v>
      </c>
      <c r="X34" s="32">
        <v>0</v>
      </c>
      <c r="Y34" s="39">
        <v>0.5</v>
      </c>
      <c r="Z34" s="36">
        <v>0.3</v>
      </c>
      <c r="AA34" s="36">
        <v>0.3</v>
      </c>
      <c r="AB34" s="37" t="s">
        <v>44</v>
      </c>
    </row>
    <row r="35" spans="1:28" ht="45">
      <c r="A35" s="28" t="s">
        <v>115</v>
      </c>
      <c r="B35" s="48" t="s">
        <v>65</v>
      </c>
      <c r="C35" s="30" t="s">
        <v>38</v>
      </c>
      <c r="D35" s="67" t="s">
        <v>116</v>
      </c>
      <c r="E35" s="31">
        <v>2</v>
      </c>
      <c r="F35" s="31">
        <v>0</v>
      </c>
      <c r="G35" s="32">
        <v>0</v>
      </c>
      <c r="H35" s="31">
        <v>0</v>
      </c>
      <c r="I35" s="31">
        <v>0</v>
      </c>
      <c r="J35" s="31">
        <v>0</v>
      </c>
      <c r="K35" s="31">
        <v>0</v>
      </c>
      <c r="L35" s="32">
        <v>0</v>
      </c>
      <c r="M35" s="31">
        <v>0</v>
      </c>
      <c r="N35" s="34">
        <v>0</v>
      </c>
      <c r="O35" s="34">
        <v>0</v>
      </c>
      <c r="P35" s="33">
        <v>0.67</v>
      </c>
      <c r="Q35" s="33">
        <v>0.67</v>
      </c>
      <c r="R35" s="33">
        <v>0.67</v>
      </c>
      <c r="S35" s="32">
        <v>2</v>
      </c>
      <c r="T35" s="33">
        <v>0</v>
      </c>
      <c r="U35" s="33">
        <v>0</v>
      </c>
      <c r="V35" s="33">
        <v>0</v>
      </c>
      <c r="W35" s="33">
        <v>0</v>
      </c>
      <c r="X35" s="32">
        <v>0</v>
      </c>
      <c r="Y35" s="39">
        <v>0.5</v>
      </c>
      <c r="Z35" s="36">
        <v>1</v>
      </c>
      <c r="AA35" s="36">
        <v>1</v>
      </c>
      <c r="AB35" s="37" t="s">
        <v>44</v>
      </c>
    </row>
    <row r="36" spans="1:28" ht="45">
      <c r="A36" s="28" t="s">
        <v>117</v>
      </c>
      <c r="B36" s="48" t="s">
        <v>65</v>
      </c>
      <c r="C36" s="30" t="s">
        <v>56</v>
      </c>
      <c r="D36" s="67" t="s">
        <v>118</v>
      </c>
      <c r="E36" s="31">
        <v>0.6</v>
      </c>
      <c r="F36" s="31">
        <v>0</v>
      </c>
      <c r="G36" s="32">
        <v>0</v>
      </c>
      <c r="H36" s="31">
        <v>0</v>
      </c>
      <c r="I36" s="31">
        <v>0</v>
      </c>
      <c r="J36" s="31">
        <v>0</v>
      </c>
      <c r="K36" s="31">
        <v>0</v>
      </c>
      <c r="L36" s="32">
        <v>0</v>
      </c>
      <c r="M36" s="31">
        <v>0</v>
      </c>
      <c r="N36" s="34">
        <v>0</v>
      </c>
      <c r="O36" s="34">
        <v>0</v>
      </c>
      <c r="P36" s="33">
        <v>0.19</v>
      </c>
      <c r="Q36" s="33">
        <v>0.19</v>
      </c>
      <c r="R36" s="33">
        <v>0.19</v>
      </c>
      <c r="S36" s="32">
        <v>0.56940915999999997</v>
      </c>
      <c r="T36" s="33">
        <v>1.0196946666666666E-2</v>
      </c>
      <c r="U36" s="33">
        <v>1.0196946666666666E-2</v>
      </c>
      <c r="V36" s="33">
        <v>1.0196946666666666E-2</v>
      </c>
      <c r="W36" s="33">
        <v>0</v>
      </c>
      <c r="X36" s="32">
        <v>3.0590840000000001E-2</v>
      </c>
      <c r="Y36" s="39">
        <v>0.5</v>
      </c>
      <c r="Z36" s="36">
        <v>0.3</v>
      </c>
      <c r="AA36" s="36">
        <v>0.3</v>
      </c>
      <c r="AB36" s="37" t="s">
        <v>44</v>
      </c>
    </row>
    <row r="37" spans="1:28" ht="30">
      <c r="A37" s="28" t="s">
        <v>119</v>
      </c>
      <c r="B37" s="48" t="s">
        <v>65</v>
      </c>
      <c r="C37" s="67" t="s">
        <v>102</v>
      </c>
      <c r="D37" s="67" t="s">
        <v>120</v>
      </c>
      <c r="E37" s="31">
        <v>1</v>
      </c>
      <c r="F37" s="31">
        <v>0</v>
      </c>
      <c r="G37" s="32">
        <v>0</v>
      </c>
      <c r="H37" s="31">
        <v>0</v>
      </c>
      <c r="I37" s="31">
        <v>0</v>
      </c>
      <c r="J37" s="31">
        <v>0</v>
      </c>
      <c r="K37" s="31">
        <v>0</v>
      </c>
      <c r="L37" s="32">
        <v>0</v>
      </c>
      <c r="M37" s="31">
        <v>0</v>
      </c>
      <c r="N37" s="34">
        <v>0</v>
      </c>
      <c r="O37" s="34">
        <v>0</v>
      </c>
      <c r="P37" s="33">
        <v>0.19</v>
      </c>
      <c r="Q37" s="33">
        <v>0.19</v>
      </c>
      <c r="R37" s="33">
        <v>0.19</v>
      </c>
      <c r="S37" s="32">
        <v>0.57481400000000005</v>
      </c>
      <c r="T37" s="33">
        <v>0.14172866666666667</v>
      </c>
      <c r="U37" s="33">
        <v>0.14172866666666667</v>
      </c>
      <c r="V37" s="33">
        <v>0.14172866666666667</v>
      </c>
      <c r="W37" s="33">
        <v>0</v>
      </c>
      <c r="X37" s="32">
        <v>0.42518600000000001</v>
      </c>
      <c r="Y37" s="39">
        <v>0.5</v>
      </c>
      <c r="Z37" s="36">
        <v>0.5</v>
      </c>
      <c r="AA37" s="36">
        <v>0.5</v>
      </c>
      <c r="AB37" s="37" t="s">
        <v>44</v>
      </c>
    </row>
    <row r="38" spans="1:28" ht="30">
      <c r="A38" s="28" t="s">
        <v>121</v>
      </c>
      <c r="B38" s="48" t="s">
        <v>65</v>
      </c>
      <c r="C38" s="30" t="s">
        <v>38</v>
      </c>
      <c r="D38" s="67" t="s">
        <v>122</v>
      </c>
      <c r="E38" s="38">
        <v>0.4</v>
      </c>
      <c r="F38" s="31">
        <v>0</v>
      </c>
      <c r="G38" s="32">
        <v>0</v>
      </c>
      <c r="H38" s="31">
        <v>0</v>
      </c>
      <c r="I38" s="31">
        <v>0</v>
      </c>
      <c r="J38" s="31">
        <v>0</v>
      </c>
      <c r="K38" s="31">
        <v>0</v>
      </c>
      <c r="L38" s="32">
        <v>0</v>
      </c>
      <c r="M38" s="31">
        <v>0</v>
      </c>
      <c r="N38" s="34">
        <v>0</v>
      </c>
      <c r="O38" s="34">
        <v>0</v>
      </c>
      <c r="P38" s="33">
        <v>0.13</v>
      </c>
      <c r="Q38" s="33">
        <v>0.13</v>
      </c>
      <c r="R38" s="33">
        <v>0.13</v>
      </c>
      <c r="S38" s="32">
        <v>0.4</v>
      </c>
      <c r="T38" s="33">
        <v>0</v>
      </c>
      <c r="U38" s="33">
        <v>0</v>
      </c>
      <c r="V38" s="33">
        <v>0</v>
      </c>
      <c r="W38" s="33">
        <v>0</v>
      </c>
      <c r="X38" s="32">
        <v>0</v>
      </c>
      <c r="Y38" s="39">
        <v>0.5</v>
      </c>
      <c r="Z38" s="36">
        <v>0.2</v>
      </c>
      <c r="AA38" s="36">
        <v>0.2</v>
      </c>
      <c r="AB38" s="37" t="s">
        <v>44</v>
      </c>
    </row>
    <row r="39" spans="1:28" ht="30">
      <c r="A39" s="28" t="s">
        <v>123</v>
      </c>
      <c r="B39" s="48" t="s">
        <v>76</v>
      </c>
      <c r="C39" s="30" t="s">
        <v>38</v>
      </c>
      <c r="D39" s="67" t="s">
        <v>124</v>
      </c>
      <c r="E39" s="38">
        <v>0.4</v>
      </c>
      <c r="F39" s="31">
        <v>0</v>
      </c>
      <c r="G39" s="32">
        <v>0</v>
      </c>
      <c r="H39" s="31">
        <v>0</v>
      </c>
      <c r="I39" s="31">
        <v>0</v>
      </c>
      <c r="J39" s="31">
        <v>0</v>
      </c>
      <c r="K39" s="31">
        <v>0</v>
      </c>
      <c r="L39" s="32">
        <v>0</v>
      </c>
      <c r="M39" s="31">
        <v>0</v>
      </c>
      <c r="N39" s="34">
        <v>0</v>
      </c>
      <c r="O39" s="34">
        <v>0</v>
      </c>
      <c r="P39" s="33">
        <v>0.13</v>
      </c>
      <c r="Q39" s="33">
        <v>0.13</v>
      </c>
      <c r="R39" s="33">
        <v>0.13</v>
      </c>
      <c r="S39" s="32">
        <v>0.4</v>
      </c>
      <c r="T39" s="33">
        <v>0</v>
      </c>
      <c r="U39" s="33">
        <v>0</v>
      </c>
      <c r="V39" s="33">
        <v>0</v>
      </c>
      <c r="W39" s="33">
        <v>0</v>
      </c>
      <c r="X39" s="32">
        <v>0</v>
      </c>
      <c r="Y39" s="73">
        <v>0</v>
      </c>
      <c r="Z39" s="33">
        <v>0</v>
      </c>
      <c r="AA39" s="33">
        <v>0.4</v>
      </c>
      <c r="AB39" s="74" t="s">
        <v>48</v>
      </c>
    </row>
    <row r="40" spans="1:28">
      <c r="A40" s="28" t="s">
        <v>125</v>
      </c>
      <c r="B40" s="48" t="s">
        <v>126</v>
      </c>
      <c r="C40" s="49" t="s">
        <v>102</v>
      </c>
      <c r="D40" s="49" t="s">
        <v>127</v>
      </c>
      <c r="E40" s="38">
        <v>1.25</v>
      </c>
      <c r="F40" s="31">
        <v>0</v>
      </c>
      <c r="G40" s="32">
        <v>0</v>
      </c>
      <c r="H40" s="31">
        <v>0</v>
      </c>
      <c r="I40" s="31">
        <v>0</v>
      </c>
      <c r="J40" s="31">
        <v>0</v>
      </c>
      <c r="K40" s="31">
        <v>0</v>
      </c>
      <c r="L40" s="32">
        <v>0</v>
      </c>
      <c r="M40" s="31">
        <v>0</v>
      </c>
      <c r="N40" s="34">
        <v>0</v>
      </c>
      <c r="O40" s="34">
        <v>0</v>
      </c>
      <c r="P40" s="33">
        <v>0.21</v>
      </c>
      <c r="Q40" s="33">
        <v>0.21</v>
      </c>
      <c r="R40" s="33">
        <v>0.21</v>
      </c>
      <c r="S40" s="32">
        <v>0.625</v>
      </c>
      <c r="T40" s="33">
        <v>0.20833333333333334</v>
      </c>
      <c r="U40" s="33">
        <v>0.20833333333333334</v>
      </c>
      <c r="V40" s="33">
        <v>0.20833333333333334</v>
      </c>
      <c r="W40" s="33">
        <v>0</v>
      </c>
      <c r="X40" s="32">
        <v>0.625</v>
      </c>
      <c r="Y40" s="73">
        <v>0</v>
      </c>
      <c r="Z40" s="33">
        <v>0</v>
      </c>
      <c r="AA40" s="33">
        <v>1.25</v>
      </c>
      <c r="AB40" s="74" t="s">
        <v>48</v>
      </c>
    </row>
    <row r="41" spans="1:28">
      <c r="A41" s="41"/>
      <c r="B41" s="42" t="s">
        <v>128</v>
      </c>
      <c r="C41" s="47"/>
      <c r="D41" s="50" t="s">
        <v>129</v>
      </c>
      <c r="E41" s="51">
        <v>24</v>
      </c>
      <c r="F41" s="51">
        <v>0</v>
      </c>
      <c r="G41" s="52">
        <v>0</v>
      </c>
      <c r="H41" s="52">
        <v>0</v>
      </c>
      <c r="I41" s="53">
        <v>0</v>
      </c>
      <c r="J41" s="53">
        <v>0</v>
      </c>
      <c r="K41" s="53">
        <v>0</v>
      </c>
      <c r="L41" s="51">
        <v>0</v>
      </c>
      <c r="M41" s="51">
        <v>0</v>
      </c>
      <c r="N41" s="51">
        <v>0</v>
      </c>
      <c r="O41" s="51">
        <v>0</v>
      </c>
      <c r="P41" s="51">
        <v>6.99</v>
      </c>
      <c r="Q41" s="51">
        <v>6.99</v>
      </c>
      <c r="R41" s="51">
        <v>6.99</v>
      </c>
      <c r="S41" s="51">
        <v>20.967009050000001</v>
      </c>
      <c r="T41" s="51">
        <v>1.010996982</v>
      </c>
      <c r="U41" s="51">
        <v>1.010996982</v>
      </c>
      <c r="V41" s="51">
        <v>1.010996982</v>
      </c>
      <c r="W41" s="51">
        <v>0</v>
      </c>
      <c r="X41" s="51">
        <v>3.0329909460000004</v>
      </c>
      <c r="Y41" s="53">
        <v>0</v>
      </c>
      <c r="Z41" s="53">
        <f>SUM(Z27:Z40)</f>
        <v>10.225</v>
      </c>
      <c r="AA41" s="53">
        <f>SUM(AA27:AA40)</f>
        <v>13.775000000000002</v>
      </c>
    </row>
    <row r="42" spans="1:28">
      <c r="A42" s="41"/>
      <c r="B42" s="42"/>
      <c r="C42" s="47"/>
      <c r="D42" s="50" t="s">
        <v>130</v>
      </c>
      <c r="E42" s="51">
        <v>8.4731625992520154</v>
      </c>
      <c r="F42" s="54">
        <v>0</v>
      </c>
      <c r="G42" s="55">
        <v>0</v>
      </c>
      <c r="H42" s="55">
        <v>0</v>
      </c>
      <c r="I42" s="56">
        <v>0</v>
      </c>
      <c r="J42" s="56">
        <v>0</v>
      </c>
      <c r="K42" s="56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2.4790222900000001</v>
      </c>
      <c r="T42" s="51">
        <v>0</v>
      </c>
      <c r="U42" s="51">
        <v>0</v>
      </c>
      <c r="V42" s="51">
        <v>0</v>
      </c>
      <c r="W42" s="51">
        <v>0</v>
      </c>
      <c r="X42" s="51">
        <v>5.9941403092520149</v>
      </c>
      <c r="Y42" s="71">
        <v>0</v>
      </c>
      <c r="Z42" s="53">
        <v>0</v>
      </c>
      <c r="AA42" s="53">
        <v>0</v>
      </c>
    </row>
    <row r="43" spans="1:28" s="12" customFormat="1">
      <c r="A43" s="57"/>
      <c r="B43" s="58" t="s">
        <v>2</v>
      </c>
      <c r="C43" s="59" t="s">
        <v>2</v>
      </c>
      <c r="D43" s="29" t="s">
        <v>131</v>
      </c>
      <c r="E43" s="69">
        <v>147.64968826925204</v>
      </c>
      <c r="F43" s="69">
        <v>0</v>
      </c>
      <c r="G43" s="69">
        <v>62.006292880000004</v>
      </c>
      <c r="H43" s="69">
        <v>0.97004447999999999</v>
      </c>
      <c r="I43" s="69">
        <v>0.55946107999999994</v>
      </c>
      <c r="J43" s="69">
        <v>4.1851885600000003</v>
      </c>
      <c r="K43" s="69">
        <v>3.8665719901000073</v>
      </c>
      <c r="L43" s="69">
        <v>9.5812661101000067</v>
      </c>
      <c r="M43" s="69">
        <v>3.1535814200000005</v>
      </c>
      <c r="N43" s="69">
        <v>32.491924065000006</v>
      </c>
      <c r="O43" s="69">
        <v>42.2452282251</v>
      </c>
      <c r="P43" s="70">
        <v>16.53</v>
      </c>
      <c r="Q43" s="70">
        <v>16.53</v>
      </c>
      <c r="R43" s="70">
        <v>16.53</v>
      </c>
      <c r="S43" s="60">
        <v>55.237276002750001</v>
      </c>
      <c r="T43" s="60">
        <v>4.9566294175000012</v>
      </c>
      <c r="U43" s="60">
        <v>4.9566294175000012</v>
      </c>
      <c r="V43" s="60">
        <v>4.9566294175000012</v>
      </c>
      <c r="W43" s="60">
        <v>0</v>
      </c>
      <c r="X43" s="60">
        <v>20.864028561752015</v>
      </c>
      <c r="Y43" s="61">
        <v>0</v>
      </c>
      <c r="Z43" s="61">
        <f>Z41+Z26</f>
        <v>69.224999999999994</v>
      </c>
      <c r="AA43" s="61">
        <f>AA41+AA26</f>
        <v>69.775000000000006</v>
      </c>
    </row>
    <row r="45" spans="1:28">
      <c r="D45" s="62" t="s">
        <v>132</v>
      </c>
      <c r="E45" s="63">
        <f>+SUMIF($AB$5:$AB$40,$D45,E$5:E$40)</f>
        <v>55.96068811</v>
      </c>
      <c r="G45" s="63">
        <f>+SUMIF($AB$5:$AB$40,$D45,G$5:G$40)</f>
        <v>50.981635490000002</v>
      </c>
      <c r="H45" s="64"/>
      <c r="I45" s="64"/>
      <c r="J45" s="64"/>
      <c r="L45" s="63">
        <f>+SUMIF($AB$5:$AB$40,$D45,L$5:L$40)</f>
        <v>2.1272386500000073</v>
      </c>
      <c r="O45" s="64"/>
      <c r="Q45" s="63">
        <f>+SUMIF($AB$5:$AB$40,$D45,Q$5:Q$40)</f>
        <v>0.27</v>
      </c>
      <c r="V45" s="63">
        <f>+SUMIF($AB$5:$AB$40,$D45,V$5:V$40)</f>
        <v>0.53333333333333333</v>
      </c>
      <c r="X45" s="63">
        <f t="shared" ref="X45:Y48" si="0">+SUMIF($AB$5:$AB$40,$D45,X$5:X$40)</f>
        <v>1.6</v>
      </c>
      <c r="Y45" s="63">
        <f t="shared" si="0"/>
        <v>1.6653000000000002</v>
      </c>
      <c r="Z45" s="64"/>
      <c r="AA45" s="64"/>
    </row>
    <row r="46" spans="1:28">
      <c r="D46" s="62" t="s">
        <v>133</v>
      </c>
      <c r="E46" s="63">
        <f>+SUMIF($AB$5:$AB$40,$D46,E$5:E$40)</f>
        <v>47.465837559999997</v>
      </c>
      <c r="G46" s="63">
        <f>+SUMIF($AB$5:$AB$40,$D46,G$5:G$40)</f>
        <v>10.839573209999999</v>
      </c>
      <c r="L46" s="63">
        <f>+SUMIF($AB$5:$AB$40,$D46,L$5:L$40)</f>
        <v>1.17006535</v>
      </c>
      <c r="O46" s="64"/>
      <c r="Q46" s="63">
        <f>+SUMIF($AB$5:$AB$40,$D46,Q$5:Q$40)</f>
        <v>8.4</v>
      </c>
      <c r="V46" s="63">
        <f>+SUMIF($AB$5:$AB$40,$D46,V$5:V$40)</f>
        <v>2.7542184808333325</v>
      </c>
      <c r="X46" s="63">
        <f t="shared" si="0"/>
        <v>8.2626554424999998</v>
      </c>
      <c r="Y46" s="63">
        <f t="shared" si="0"/>
        <v>9.5</v>
      </c>
    </row>
    <row r="47" spans="1:28">
      <c r="D47" s="62" t="s">
        <v>67</v>
      </c>
      <c r="E47" s="63">
        <f>+SUMIF($AB$5:$AB$40,$D47,E$5:E$40)</f>
        <v>16.2</v>
      </c>
      <c r="G47" s="63">
        <f>+SUMIF($AB$5:$AB$40,$D47,G$5:G$40)</f>
        <v>0.15652851999999998</v>
      </c>
      <c r="L47" s="63">
        <f>+SUMIF($AB$5:$AB$40,$D47,L$5:L$40)</f>
        <v>2.4332163599999999</v>
      </c>
      <c r="O47" s="64"/>
      <c r="Q47" s="63">
        <f>+SUMIF($AB$5:$AB$40,$D47,Q$5:Q$40)</f>
        <v>3.52</v>
      </c>
      <c r="V47" s="63">
        <f>+SUMIF($AB$5:$AB$40,$D47,V$5:V$40)</f>
        <v>0.9193811833333333</v>
      </c>
      <c r="X47" s="63">
        <f t="shared" si="0"/>
        <v>2.7581435499999998</v>
      </c>
      <c r="Y47" s="63">
        <f t="shared" si="0"/>
        <v>3.6</v>
      </c>
    </row>
    <row r="48" spans="1:28">
      <c r="D48" s="62" t="s">
        <v>134</v>
      </c>
      <c r="E48" s="63">
        <f>+SUMIF($AB$5:$AB$40,$D48,E$5:E$40)</f>
        <v>19.549999999999997</v>
      </c>
      <c r="G48" s="63">
        <f>+SUMIF($AB$5:$AB$40,$D48,G$5:G$40)</f>
        <v>2.855566E-2</v>
      </c>
      <c r="L48" s="63">
        <f>+SUMIF($AB$5:$AB$40,$D48,L$5:L$40)</f>
        <v>3.8507457501000002</v>
      </c>
      <c r="M48" s="64"/>
      <c r="Q48" s="63">
        <f>+SUMIF($AB$5:$AB$40,$D48,Q$5:Q$40)</f>
        <v>4.33</v>
      </c>
      <c r="V48" s="63">
        <f>+SUMIF($AB$5:$AB$40,$D48,V$5:V$40)</f>
        <v>0.74969642000000003</v>
      </c>
      <c r="X48" s="63">
        <f t="shared" si="0"/>
        <v>2.2490892599999999</v>
      </c>
      <c r="Y48" s="63">
        <f t="shared" si="0"/>
        <v>0</v>
      </c>
    </row>
    <row r="50" spans="13:15">
      <c r="N50" s="64"/>
    </row>
    <row r="52" spans="13:15">
      <c r="O52" s="64"/>
    </row>
    <row r="53" spans="13:15">
      <c r="M53" s="64"/>
    </row>
    <row r="54" spans="13:15">
      <c r="M54" s="64"/>
    </row>
  </sheetData>
  <mergeCells count="4">
    <mergeCell ref="F3:L3"/>
    <mergeCell ref="N3:O3"/>
    <mergeCell ref="P3:X3"/>
    <mergeCell ref="Z3:AA3"/>
  </mergeCells>
  <pageMargins left="0.7" right="0.7" top="0.75" bottom="0.75" header="0.3" footer="0.3"/>
  <pageSetup paperSize="3" orientation="landscape" r:id="rId1"/>
  <rowBreaks count="1" manualBreakCount="1">
    <brk id="26" max="33" man="1"/>
  </rowBreaks>
  <colBreaks count="1" manualBreakCount="1">
    <brk id="18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E461-CE16-4E1A-A719-EB9039684E81}">
  <dimension ref="A1:D53"/>
  <sheetViews>
    <sheetView topLeftCell="C15" workbookViewId="0">
      <selection activeCell="C37" sqref="C37"/>
    </sheetView>
  </sheetViews>
  <sheetFormatPr defaultRowHeight="15"/>
  <cols>
    <col min="1" max="1" width="34.140625" customWidth="1"/>
    <col min="2" max="2" width="21.140625" bestFit="1" customWidth="1"/>
    <col min="3" max="3" width="28.28515625" bestFit="1" customWidth="1"/>
    <col min="4" max="4" width="51.5703125" customWidth="1"/>
  </cols>
  <sheetData>
    <row r="1" spans="1:4" hidden="1">
      <c r="A1" s="1" t="s">
        <v>135</v>
      </c>
      <c r="B1" s="2"/>
      <c r="C1" s="2"/>
      <c r="D1" s="2"/>
    </row>
    <row r="2" spans="1:4" hidden="1"/>
    <row r="3" spans="1:4">
      <c r="A3" s="3" t="s">
        <v>136</v>
      </c>
      <c r="B3" s="3" t="s">
        <v>137</v>
      </c>
      <c r="C3" s="3" t="s">
        <v>138</v>
      </c>
      <c r="D3" s="3" t="s">
        <v>139</v>
      </c>
    </row>
    <row r="4" spans="1:4">
      <c r="A4" t="s">
        <v>140</v>
      </c>
      <c r="B4" s="4">
        <f>B8/4</f>
        <v>149.25</v>
      </c>
      <c r="C4" s="4">
        <v>14.9</v>
      </c>
      <c r="D4" t="s">
        <v>141</v>
      </c>
    </row>
    <row r="5" spans="1:4">
      <c r="A5" t="s">
        <v>142</v>
      </c>
      <c r="B5" s="4">
        <v>149.25</v>
      </c>
      <c r="C5" s="4">
        <v>14.9</v>
      </c>
      <c r="D5" t="s">
        <v>141</v>
      </c>
    </row>
    <row r="6" spans="1:4">
      <c r="A6" t="s">
        <v>143</v>
      </c>
      <c r="B6" s="4">
        <v>149.25</v>
      </c>
      <c r="C6" s="4">
        <v>14.9</v>
      </c>
      <c r="D6" t="s">
        <v>144</v>
      </c>
    </row>
    <row r="7" spans="1:4">
      <c r="A7" t="s">
        <v>145</v>
      </c>
      <c r="B7" s="4">
        <v>149.25</v>
      </c>
      <c r="C7" s="4">
        <v>14.9</v>
      </c>
      <c r="D7" t="s">
        <v>144</v>
      </c>
    </row>
    <row r="8" spans="1:4">
      <c r="B8" s="4">
        <v>597</v>
      </c>
      <c r="C8" s="4">
        <f>SUM(C4:C7)</f>
        <v>59.6</v>
      </c>
      <c r="D8" t="s">
        <v>146</v>
      </c>
    </row>
    <row r="9" spans="1:4">
      <c r="B9" s="4"/>
      <c r="C9" s="4"/>
    </row>
    <row r="10" spans="1:4">
      <c r="A10" s="1" t="s">
        <v>147</v>
      </c>
      <c r="B10" s="5"/>
      <c r="C10" s="5"/>
      <c r="D10" s="2"/>
    </row>
    <row r="11" spans="1:4">
      <c r="B11" s="4"/>
      <c r="C11" s="4"/>
    </row>
    <row r="12" spans="1:4">
      <c r="A12" s="6" t="s">
        <v>136</v>
      </c>
      <c r="B12" s="6" t="s">
        <v>137</v>
      </c>
      <c r="C12" s="6" t="s">
        <v>138</v>
      </c>
      <c r="D12" s="6" t="s">
        <v>139</v>
      </c>
    </row>
    <row r="13" spans="1:4">
      <c r="A13" t="s">
        <v>140</v>
      </c>
      <c r="B13" s="4">
        <v>166.7</v>
      </c>
      <c r="C13" s="4">
        <v>16.399999999999999</v>
      </c>
      <c r="D13" t="s">
        <v>141</v>
      </c>
    </row>
    <row r="14" spans="1:4">
      <c r="A14" t="s">
        <v>142</v>
      </c>
      <c r="B14" s="4">
        <v>170.7</v>
      </c>
      <c r="C14" s="4">
        <v>16.7</v>
      </c>
      <c r="D14" t="s">
        <v>141</v>
      </c>
    </row>
    <row r="15" spans="1:4">
      <c r="A15" t="s">
        <v>143</v>
      </c>
      <c r="B15" s="4">
        <v>168.7</v>
      </c>
      <c r="C15" s="4">
        <v>16.600000000000001</v>
      </c>
      <c r="D15" t="s">
        <v>144</v>
      </c>
    </row>
    <row r="16" spans="1:4">
      <c r="A16" t="s">
        <v>145</v>
      </c>
      <c r="B16" s="4">
        <v>168.7</v>
      </c>
      <c r="C16" s="4">
        <v>16.600000000000001</v>
      </c>
      <c r="D16" t="s">
        <v>144</v>
      </c>
    </row>
    <row r="17" spans="1:4">
      <c r="B17" s="4">
        <f>SUM(B13:B16)</f>
        <v>674.8</v>
      </c>
      <c r="C17" s="4">
        <f>SUM(C13:C16)</f>
        <v>66.3</v>
      </c>
      <c r="D17" t="s">
        <v>146</v>
      </c>
    </row>
    <row r="18" spans="1:4">
      <c r="B18" s="4"/>
      <c r="C18" s="4"/>
    </row>
    <row r="19" spans="1:4">
      <c r="A19" s="1" t="s">
        <v>148</v>
      </c>
      <c r="B19" s="2"/>
      <c r="C19" s="2"/>
      <c r="D19" s="2"/>
    </row>
    <row r="21" spans="1:4">
      <c r="A21" s="6" t="s">
        <v>136</v>
      </c>
      <c r="B21" s="6" t="s">
        <v>137</v>
      </c>
      <c r="C21" s="6" t="s">
        <v>138</v>
      </c>
      <c r="D21" s="6" t="s">
        <v>139</v>
      </c>
    </row>
    <row r="22" spans="1:4">
      <c r="A22" t="s">
        <v>140</v>
      </c>
      <c r="B22" s="7">
        <v>168.5</v>
      </c>
      <c r="C22" s="7">
        <v>16.440000000000001</v>
      </c>
      <c r="D22" t="s">
        <v>141</v>
      </c>
    </row>
    <row r="23" spans="1:4">
      <c r="A23" t="s">
        <v>142</v>
      </c>
      <c r="B23" s="7">
        <v>171.9</v>
      </c>
      <c r="C23" s="7">
        <v>16.73</v>
      </c>
      <c r="D23" t="s">
        <v>141</v>
      </c>
    </row>
    <row r="24" spans="1:4">
      <c r="A24" t="s">
        <v>143</v>
      </c>
      <c r="B24" s="7">
        <v>174.3</v>
      </c>
      <c r="C24" s="7">
        <v>16.96</v>
      </c>
      <c r="D24" t="s">
        <v>149</v>
      </c>
    </row>
    <row r="25" spans="1:4">
      <c r="A25" t="s">
        <v>145</v>
      </c>
      <c r="B25" s="7">
        <v>176</v>
      </c>
      <c r="C25" s="7">
        <v>17.100000000000001</v>
      </c>
      <c r="D25" t="s">
        <v>149</v>
      </c>
    </row>
    <row r="26" spans="1:4">
      <c r="A26" t="s">
        <v>150</v>
      </c>
      <c r="B26" s="7">
        <v>50</v>
      </c>
      <c r="C26" s="7">
        <v>5</v>
      </c>
      <c r="D26" t="s">
        <v>151</v>
      </c>
    </row>
    <row r="27" spans="1:4">
      <c r="B27" s="4">
        <f>SUM(B22:B26)</f>
        <v>740.7</v>
      </c>
      <c r="C27" s="8">
        <f>SUM(C22:C26)</f>
        <v>72.23</v>
      </c>
      <c r="D27" t="s">
        <v>146</v>
      </c>
    </row>
    <row r="28" spans="1:4">
      <c r="A28" t="s">
        <v>152</v>
      </c>
      <c r="B28" s="4"/>
      <c r="C28" s="8"/>
    </row>
    <row r="29" spans="1:4">
      <c r="B29" s="4"/>
      <c r="C29" s="8"/>
    </row>
    <row r="30" spans="1:4">
      <c r="A30" s="1" t="s">
        <v>153</v>
      </c>
      <c r="B30" s="2"/>
      <c r="C30" s="2"/>
      <c r="D30" s="2"/>
    </row>
    <row r="31" spans="1:4">
      <c r="A31" s="6" t="s">
        <v>136</v>
      </c>
      <c r="B31" s="6" t="s">
        <v>137</v>
      </c>
      <c r="C31" s="6" t="s">
        <v>138</v>
      </c>
      <c r="D31" s="6" t="s">
        <v>139</v>
      </c>
    </row>
    <row r="32" spans="1:4">
      <c r="A32" t="s">
        <v>154</v>
      </c>
      <c r="B32" s="9">
        <v>175304085.45700008</v>
      </c>
      <c r="C32" s="9">
        <v>16700895.509700023</v>
      </c>
      <c r="D32" t="s">
        <v>155</v>
      </c>
    </row>
    <row r="33" spans="1:4">
      <c r="A33" t="s">
        <v>156</v>
      </c>
      <c r="B33" s="9">
        <v>177656315.79199994</v>
      </c>
      <c r="C33" s="9">
        <v>16964340.57670005</v>
      </c>
      <c r="D33" t="s">
        <v>155</v>
      </c>
    </row>
    <row r="34" spans="1:4">
      <c r="A34" t="s">
        <v>157</v>
      </c>
      <c r="B34" s="9">
        <v>194386318.54299977</v>
      </c>
      <c r="C34" s="9">
        <v>18638773.711300015</v>
      </c>
      <c r="D34" t="s">
        <v>155</v>
      </c>
    </row>
    <row r="35" spans="1:4">
      <c r="A35" t="s">
        <v>158</v>
      </c>
      <c r="B35" s="9">
        <v>203425557.26699984</v>
      </c>
      <c r="C35" s="9">
        <v>19561748.653699983</v>
      </c>
      <c r="D35" t="s">
        <v>155</v>
      </c>
    </row>
    <row r="36" spans="1:4">
      <c r="B36" s="9">
        <v>0</v>
      </c>
      <c r="C36" s="9">
        <v>0</v>
      </c>
    </row>
    <row r="37" spans="1:4">
      <c r="B37" s="9">
        <f>SUM(B32:B36)</f>
        <v>750772277.05899966</v>
      </c>
      <c r="C37" s="10">
        <f>SUM(C32:C36)</f>
        <v>71865758.451400071</v>
      </c>
      <c r="D37" t="s">
        <v>159</v>
      </c>
    </row>
    <row r="38" spans="1:4">
      <c r="B38" s="9"/>
      <c r="C38" s="10"/>
    </row>
    <row r="39" spans="1:4">
      <c r="A39" s="1" t="s">
        <v>160</v>
      </c>
      <c r="B39" s="2"/>
      <c r="C39" s="2"/>
      <c r="D39" s="2"/>
    </row>
    <row r="40" spans="1:4">
      <c r="A40" s="6" t="s">
        <v>136</v>
      </c>
      <c r="B40" s="6"/>
      <c r="C40" s="6"/>
      <c r="D40" s="6"/>
    </row>
    <row r="41" spans="1:4">
      <c r="A41" t="s">
        <v>161</v>
      </c>
      <c r="B41" s="9"/>
      <c r="C41" s="9"/>
      <c r="D41" t="s">
        <v>155</v>
      </c>
    </row>
    <row r="42" spans="1:4">
      <c r="A42" t="s">
        <v>162</v>
      </c>
      <c r="B42" s="9"/>
      <c r="C42" s="9"/>
      <c r="D42" t="s">
        <v>155</v>
      </c>
    </row>
    <row r="43" spans="1:4">
      <c r="A43" t="s">
        <v>163</v>
      </c>
      <c r="B43" s="9"/>
      <c r="C43" s="9"/>
      <c r="D43" t="s">
        <v>155</v>
      </c>
    </row>
    <row r="44" spans="1:4">
      <c r="A44" t="s">
        <v>164</v>
      </c>
      <c r="B44" s="9"/>
      <c r="C44" s="9"/>
      <c r="D44" t="s">
        <v>155</v>
      </c>
    </row>
    <row r="45" spans="1:4">
      <c r="B45" s="9"/>
      <c r="C45" s="9"/>
    </row>
    <row r="46" spans="1:4">
      <c r="A46" s="1" t="s">
        <v>165</v>
      </c>
      <c r="B46" s="2"/>
      <c r="C46" s="2"/>
      <c r="D46" s="2"/>
    </row>
    <row r="47" spans="1:4">
      <c r="A47" s="6" t="s">
        <v>136</v>
      </c>
      <c r="B47" s="6"/>
      <c r="C47" s="6"/>
      <c r="D47" s="6"/>
    </row>
    <row r="48" spans="1:4">
      <c r="A48" t="s">
        <v>166</v>
      </c>
      <c r="B48" s="9"/>
      <c r="C48" s="9"/>
      <c r="D48" t="s">
        <v>155</v>
      </c>
    </row>
    <row r="49" spans="1:4">
      <c r="A49" t="s">
        <v>167</v>
      </c>
      <c r="B49" s="9"/>
      <c r="C49" s="9"/>
      <c r="D49" t="s">
        <v>155</v>
      </c>
    </row>
    <row r="50" spans="1:4">
      <c r="A50" t="s">
        <v>168</v>
      </c>
      <c r="B50" s="9"/>
      <c r="C50" s="9"/>
      <c r="D50" t="s">
        <v>155</v>
      </c>
    </row>
    <row r="51" spans="1:4">
      <c r="A51" t="s">
        <v>169</v>
      </c>
      <c r="B51" s="9"/>
      <c r="C51" s="9"/>
      <c r="D51" t="s">
        <v>155</v>
      </c>
    </row>
    <row r="52" spans="1:4">
      <c r="B52" s="9"/>
      <c r="C52" s="9"/>
    </row>
    <row r="53" spans="1:4">
      <c r="B53" s="9"/>
      <c r="C53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TaxCatchAll xmlns="7bdcdbe7-1b59-4267-ac42-6a538006b42e" xsi:nil="true"/>
    <Checked_x0020_Out xmlns="2d727684-7218-4c4c-b8f9-db706b5ec5c1">true</Checked_x0020_Ou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0" ma:contentTypeDescription="Create a new document." ma:contentTypeScope="" ma:versionID="739075c5a2ea2b5ba789125674745cdf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ce88558b91863433c8e888631c2e7875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E3E0AF-00D1-4FDF-89A6-53EA33AC4080}"/>
</file>

<file path=customXml/itemProps2.xml><?xml version="1.0" encoding="utf-8"?>
<ds:datastoreItem xmlns:ds="http://schemas.openxmlformats.org/officeDocument/2006/customXml" ds:itemID="{2B082490-C701-4BC0-BA33-0EC0AC18CDAB}"/>
</file>

<file path=customXml/itemProps3.xml><?xml version="1.0" encoding="utf-8"?>
<ds:datastoreItem xmlns:ds="http://schemas.openxmlformats.org/officeDocument/2006/customXml" ds:itemID="{D825D833-F359-456B-BF40-6428475FA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Handverger, Joshua (OHHS - Contractor)</cp:lastModifiedBy>
  <cp:revision/>
  <dcterms:created xsi:type="dcterms:W3CDTF">2023-10-17T17:46:03Z</dcterms:created>
  <dcterms:modified xsi:type="dcterms:W3CDTF">2023-11-29T14:38:08Z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