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gov.sharepoint.com/sites/EOHHS – Pulse/Shared Documents/2.0 Multi-Agency Projects/American Rescue Plan Act/HCBS Enhanced FMAP/CMS Spending Plan Reports/11. CMS Quarterly Update_ January 2024/"/>
    </mc:Choice>
  </mc:AlternateContent>
  <xr:revisionPtr revIDLastSave="67" documentId="8_{312B31A4-F891-4C61-906F-40070E6928AF}" xr6:coauthVersionLast="47" xr6:coauthVersionMax="47" xr10:uidLastSave="{5EB9EEB2-CDF6-45C6-8569-D54A1A62C6E4}"/>
  <bookViews>
    <workbookView xWindow="-110" yWindow="-110" windowWidth="19420" windowHeight="10420" xr2:uid="{D269C6EA-6116-42D4-8F85-DF16C94F83A1}"/>
  </bookViews>
  <sheets>
    <sheet name="January 24 CMS Report in $M" sheetId="1" r:id="rId1"/>
    <sheet name="Claiming" sheetId="2" r:id="rId2"/>
  </sheets>
  <externalReferences>
    <externalReference r:id="rId3"/>
  </externalReferences>
  <definedNames>
    <definedName name="NewRepos">#REF!</definedName>
    <definedName name="_xlnm.Print_Area" localSheetId="0">'January 24 CMS Report in $M'!$A$1:$AB$48</definedName>
    <definedName name="_xlnm.Print_Titles" localSheetId="0">'January 24 CMS Report in $M'!$A:$A,'January 24 CMS Report in $M'!$4:$4</definedName>
    <definedName name="Repos">'[1]Data Repos'!$A$3:$AC$41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6" i="2" l="1"/>
  <c r="C44" i="2"/>
  <c r="C43" i="2"/>
  <c r="C42" i="2"/>
  <c r="C41" i="2"/>
  <c r="C46" i="2" s="1"/>
  <c r="C37" i="2"/>
  <c r="B37" i="2"/>
  <c r="C27" i="2"/>
  <c r="B27" i="2"/>
  <c r="C17" i="2"/>
  <c r="B17" i="2"/>
  <c r="C8" i="2"/>
  <c r="B4" i="2"/>
</calcChain>
</file>

<file path=xl/sharedStrings.xml><?xml version="1.0" encoding="utf-8"?>
<sst xmlns="http://schemas.openxmlformats.org/spreadsheetml/2006/main" count="308" uniqueCount="171">
  <si>
    <t> </t>
  </si>
  <si>
    <t>For January 2024 Submission</t>
  </si>
  <si>
    <t>For benefits, FMAP rate by quarter:</t>
  </si>
  <si>
    <t>Actuals Expenditures from:</t>
  </si>
  <si>
    <t>April 1, 2021 to December 31, 2023</t>
  </si>
  <si>
    <t>Actual cash spent.</t>
  </si>
  <si>
    <t>State Funds/ Federal Funds Expended</t>
  </si>
  <si>
    <t>Projections</t>
  </si>
  <si>
    <t>Projections Only</t>
  </si>
  <si>
    <t>Service Category</t>
  </si>
  <si>
    <t>Investment Area</t>
  </si>
  <si>
    <t>Project</t>
  </si>
  <si>
    <t>All Funds Allocations ($M)</t>
  </si>
  <si>
    <t>SFY21 
(April - June 2021)</t>
  </si>
  <si>
    <t>Total SFY 22</t>
  </si>
  <si>
    <t>Q1 SFY23
(July - Sept 2022)</t>
  </si>
  <si>
    <t>Q2 SFY23 
(Oct - Dec 2022)</t>
  </si>
  <si>
    <t>Q3 SFY23
(Jan - March 2023)</t>
  </si>
  <si>
    <t>Q4 SFY23 
(April - June 2023)</t>
  </si>
  <si>
    <t>Total SFY23</t>
  </si>
  <si>
    <t>Q1 FY24
(July - Sept 2023)</t>
  </si>
  <si>
    <t>Q2 FY24
(Oct 2023 - Dec)</t>
  </si>
  <si>
    <t>State Restricted Receipt Funds TD</t>
  </si>
  <si>
    <t>Federal Funds TD</t>
  </si>
  <si>
    <t>Q3 FY24
(Jan - March 2024)</t>
  </si>
  <si>
    <t>Q4 SFY 24
(April - June 2024)</t>
  </si>
  <si>
    <t>Total SFY 24</t>
  </si>
  <si>
    <t>Q1 SFY25 (July - Sept 2024)</t>
  </si>
  <si>
    <t>Q2 SFY25 
(Oct - Dec 2024)</t>
  </si>
  <si>
    <t>Q3 SFY25 
(Jan - March 2025)</t>
  </si>
  <si>
    <t>Q4 SFY25 
(April- June 2025)</t>
  </si>
  <si>
    <t>Total SFY 25</t>
  </si>
  <si>
    <t>Federal Share %</t>
  </si>
  <si>
    <t>Federal Share</t>
  </si>
  <si>
    <t>State Share</t>
  </si>
  <si>
    <t>State Intention to Draw Down Match (Benefits, Admin, IAPD, or None)</t>
  </si>
  <si>
    <t>28:HCBS-01</t>
  </si>
  <si>
    <t>Adult BH</t>
  </si>
  <si>
    <t>Building Infrastructure to Expand Capacity</t>
  </si>
  <si>
    <t>Certified Community Behavioral Health (CCBHC) Network Expansion</t>
  </si>
  <si>
    <t>28:HCBS-02</t>
  </si>
  <si>
    <t>Children's BH</t>
  </si>
  <si>
    <t>Staffing &amp; Admin to Support Mobile Response</t>
  </si>
  <si>
    <t>28:HCBS-03</t>
  </si>
  <si>
    <t>Mobile Response &amp; Stabilization Services</t>
  </si>
  <si>
    <t>28:HCBS-04</t>
  </si>
  <si>
    <t>Expanding the Home &amp; Community Based Service Array</t>
  </si>
  <si>
    <t>28:HCBS-05</t>
  </si>
  <si>
    <t>Expanding Care Coordination</t>
  </si>
  <si>
    <t>28:HCBS-06</t>
  </si>
  <si>
    <t>First Connections</t>
  </si>
  <si>
    <t>28:HCBS-07</t>
  </si>
  <si>
    <t>No Wrong Door Enhancement</t>
  </si>
  <si>
    <t>Strengthening the System with a Single Point of Access</t>
  </si>
  <si>
    <t>28:HCBS-08</t>
  </si>
  <si>
    <t>DD</t>
  </si>
  <si>
    <t>Transformation Grants</t>
  </si>
  <si>
    <t>28:HCBS-09</t>
  </si>
  <si>
    <t>Housing</t>
  </si>
  <si>
    <t>HCBS Services to Help Rhode Islanders Experiencing Homeless or Housing Insecurity</t>
  </si>
  <si>
    <t>28:HCBS-10</t>
  </si>
  <si>
    <t>LTSS</t>
  </si>
  <si>
    <t>System Modernization to Improve Access, Choice, &amp; Navigation</t>
  </si>
  <si>
    <t>28:HCBS-11</t>
  </si>
  <si>
    <t>Implementation Assistance</t>
  </si>
  <si>
    <t>28:HCBS-12</t>
  </si>
  <si>
    <t>Person-Centered Options Counseling Network Expansion</t>
  </si>
  <si>
    <t>28:HCBS-13</t>
  </si>
  <si>
    <t>Updating Technology</t>
  </si>
  <si>
    <t>Expediate HCBS Access &amp; Optimize Workflow</t>
  </si>
  <si>
    <t>28:HCBS-14</t>
  </si>
  <si>
    <t>Oral Health</t>
  </si>
  <si>
    <t>Dental Care in Home Health Settings Pilot</t>
  </si>
  <si>
    <t>28:HCBS-15</t>
  </si>
  <si>
    <t>Workforce Development</t>
  </si>
  <si>
    <t>Increasing Access to HCBS</t>
  </si>
  <si>
    <t>Hiring &amp; Retention Incentives: Rate Increases with benefits match</t>
  </si>
  <si>
    <t>28:HCBS-16</t>
  </si>
  <si>
    <t>Hiring &amp; Retention Incentives: Provider payments via MMIS with admin match</t>
  </si>
  <si>
    <t>28:HCBS-17</t>
  </si>
  <si>
    <t>Technical Assistance for Workforce Program Implementation</t>
  </si>
  <si>
    <t>28:HCBS-18</t>
  </si>
  <si>
    <t>Workforce Training &amp; Other Items</t>
  </si>
  <si>
    <t>Advanced Certifications for Direct Care Workers</t>
  </si>
  <si>
    <t>28:HCBS-19</t>
  </si>
  <si>
    <t>Tuition Waiver Equity Initiative</t>
  </si>
  <si>
    <t>28:HCBS-20</t>
  </si>
  <si>
    <t>Career Awareness and Outreach</t>
  </si>
  <si>
    <t>28:HCBS-21</t>
  </si>
  <si>
    <t>Overall</t>
  </si>
  <si>
    <t>Contractual support to assist with financial management and reporting for RI's 9817 portfolio</t>
  </si>
  <si>
    <t>TBD-22</t>
  </si>
  <si>
    <t>HCBS Supportive Adult BH</t>
  </si>
  <si>
    <t>TBD-23</t>
  </si>
  <si>
    <t>Prevention Services - Children's BH</t>
  </si>
  <si>
    <t>TBD-24</t>
  </si>
  <si>
    <t xml:space="preserve">Quality Improvement / Promoting Equity </t>
  </si>
  <si>
    <t>Remote Support Services Pilot</t>
  </si>
  <si>
    <t>TBD-25</t>
  </si>
  <si>
    <t>HCBS Equity</t>
  </si>
  <si>
    <t xml:space="preserve">Olmstead Planning
Community Engagement
</t>
  </si>
  <si>
    <t>TBD-26</t>
  </si>
  <si>
    <t xml:space="preserve">Unsheltered Supportive Services </t>
  </si>
  <si>
    <t>TBD-27</t>
  </si>
  <si>
    <t>Community-Based SUD Housing</t>
  </si>
  <si>
    <t>TBD-28</t>
  </si>
  <si>
    <t>Public Housing/Neighborhood Resident Service Coordinator Pilot</t>
  </si>
  <si>
    <t>TBD-29</t>
  </si>
  <si>
    <t>Homeless Service Provider Recruitment Retention</t>
  </si>
  <si>
    <t>TBD-30</t>
  </si>
  <si>
    <t>Self-Directed Program Expansion/Service Advisory</t>
  </si>
  <si>
    <t>TBD-31</t>
  </si>
  <si>
    <t>Enhanced HCBS Information, Awareness, &amp; Outreach</t>
  </si>
  <si>
    <t>TBD-32</t>
  </si>
  <si>
    <t>Enhanced State Quality Strategy</t>
  </si>
  <si>
    <t>TBD-33</t>
  </si>
  <si>
    <t>Building TBI Capacity</t>
  </si>
  <si>
    <t>TBD-34</t>
  </si>
  <si>
    <t>Oral Health Emergency Department Diversion</t>
  </si>
  <si>
    <t>TBD-35</t>
  </si>
  <si>
    <t>Quality &amp; Equity</t>
  </si>
  <si>
    <t>Equity Challenge Grants</t>
  </si>
  <si>
    <t>All Approved Projects</t>
  </si>
  <si>
    <t>Reserved</t>
  </si>
  <si>
    <t>Total</t>
  </si>
  <si>
    <t>Italacized Cells in "State Intention…." column have a variety of draw down match rates.</t>
  </si>
  <si>
    <t>BENEFIT</t>
  </si>
  <si>
    <t>ADMIN</t>
  </si>
  <si>
    <t>IAPD</t>
  </si>
  <si>
    <t>RR Only</t>
  </si>
  <si>
    <t>Q2 FY22 Quarterly Report</t>
  </si>
  <si>
    <t>Quarter</t>
  </si>
  <si>
    <t>Eligible Spending ($M)</t>
  </si>
  <si>
    <t>Enhanced Match Claimed ($M)</t>
  </si>
  <si>
    <t>Note</t>
  </si>
  <si>
    <t>March - June 2021</t>
  </si>
  <si>
    <t>claimed</t>
  </si>
  <si>
    <t>July - September 2021</t>
  </si>
  <si>
    <t>October - December 2021</t>
  </si>
  <si>
    <t>projected, average of first 2 quarter</t>
  </si>
  <si>
    <t>January - March 2022</t>
  </si>
  <si>
    <t>total new state share</t>
  </si>
  <si>
    <t>Q3 FY22 Quarterly Report</t>
  </si>
  <si>
    <t>Q4 FY22 Quarterly Report</t>
  </si>
  <si>
    <t>revised projection, not yet claimed</t>
  </si>
  <si>
    <t>Workforce Development Retention[1]</t>
  </si>
  <si>
    <t>estimate - prior period rate adjustment</t>
  </si>
  <si>
    <t>Note 1. A portion of the Workforce Development Retention Rate Increases (approx. $50M All Funds) will be eligible for eFMAP and add to the above projections</t>
  </si>
  <si>
    <t>Q1 FY23 Quarterly Report</t>
  </si>
  <si>
    <t xml:space="preserve">Eligible Spending </t>
  </si>
  <si>
    <t>Enhanced Match Claimed</t>
  </si>
  <si>
    <t>March - June 2022</t>
  </si>
  <si>
    <t>claimed amounts above, claimed on CMS 64 - June 2022</t>
  </si>
  <si>
    <t>July - September 2022</t>
  </si>
  <si>
    <t>October - December 2022</t>
  </si>
  <si>
    <t>January - March 2023</t>
  </si>
  <si>
    <t>total new state share to be reinvested.</t>
  </si>
  <si>
    <t>Q2 FY23 Quarterly Report</t>
  </si>
  <si>
    <t>April 2023 - June 2023</t>
  </si>
  <si>
    <t>July 2023 - September 2023</t>
  </si>
  <si>
    <t>October 2023 - December 2023</t>
  </si>
  <si>
    <t>January 2024 - March 2024</t>
  </si>
  <si>
    <t>Q3 FY23 Quarterly Report</t>
  </si>
  <si>
    <t>March - June 2023</t>
  </si>
  <si>
    <t>July - September 2023</t>
  </si>
  <si>
    <t>October - December 2023</t>
  </si>
  <si>
    <t>January - March 2024</t>
  </si>
  <si>
    <t>Benefit</t>
  </si>
  <si>
    <t>Admin</t>
  </si>
  <si>
    <t>SFY2023 FFY Q3 Quarterly Report</t>
  </si>
  <si>
    <t>HIGHLIGHTED FIELDS INDICATE CHANGES FROM OCT 2023 SUBMISSION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</si>
</sst>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_(&quot;$&quot;* #,##0.0_);_(&quot;$&quot;* \(#,##0.0\);_(&quot;$&quot;* &quot;-&quot;??_);_(@_)"/>
    <numFmt numFmtId="167" formatCode="0.000"/>
    <numFmt numFmtId="168" formatCode="_(* #,##0_);_(* \(#,##0\);_(* &quot;-&quot;??_);_(@_)"/>
    <numFmt numFmtId="169" formatCode="_(&quot;$&quot;* #,##0.00000_);_(&quot;$&quot;* \(#,##0.000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name val="Calibri"/>
      <family val="2"/>
    </font>
    <font>
      <b/>
      <i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rgb="FF000000"/>
      <name val="Calibri"/>
      <family val="2"/>
    </font>
    <font>
      <b/>
      <i/>
      <sz val="9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70AD47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BFBFBF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4" fillId="2" borderId="0" xfId="0" applyFont="1" applyFill="1"/>
    <xf numFmtId="0" fontId="5" fillId="0" borderId="0" xfId="0" applyFont="1"/>
    <xf numFmtId="0" fontId="6" fillId="3" borderId="0" xfId="0" applyFont="1" applyFill="1"/>
    <xf numFmtId="0" fontId="5" fillId="3" borderId="0" xfId="0" applyFont="1" applyFill="1"/>
    <xf numFmtId="10" fontId="7" fillId="4" borderId="0" xfId="0" applyNumberFormat="1" applyFont="1" applyFill="1"/>
    <xf numFmtId="10" fontId="5" fillId="4" borderId="0" xfId="0" applyNumberFormat="1" applyFont="1" applyFill="1"/>
    <xf numFmtId="10" fontId="7" fillId="4" borderId="0" xfId="0" applyNumberFormat="1" applyFont="1" applyFill="1" applyAlignment="1">
      <alignment horizontal="center" vertical="center"/>
    </xf>
    <xf numFmtId="10" fontId="7" fillId="0" borderId="0" xfId="0" applyNumberFormat="1" applyFont="1"/>
    <xf numFmtId="0" fontId="6" fillId="5" borderId="1" xfId="0" applyFont="1" applyFill="1" applyBorder="1"/>
    <xf numFmtId="0" fontId="6" fillId="5" borderId="0" xfId="0" applyFont="1" applyFill="1"/>
    <xf numFmtId="0" fontId="8" fillId="8" borderId="0" xfId="0" applyFont="1" applyFill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9" fontId="8" fillId="8" borderId="0" xfId="2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7" borderId="6" xfId="0" applyFont="1" applyFill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44" fontId="9" fillId="3" borderId="6" xfId="1" applyFont="1" applyFill="1" applyBorder="1" applyAlignment="1">
      <alignment vertical="center"/>
    </xf>
    <xf numFmtId="164" fontId="9" fillId="9" borderId="7" xfId="1" applyNumberFormat="1" applyFont="1" applyFill="1" applyBorder="1" applyAlignment="1">
      <alignment vertical="center"/>
    </xf>
    <xf numFmtId="44" fontId="5" fillId="0" borderId="8" xfId="1" applyFont="1" applyBorder="1" applyAlignment="1">
      <alignment vertical="center"/>
    </xf>
    <xf numFmtId="44" fontId="5" fillId="9" borderId="8" xfId="1" applyFont="1" applyFill="1" applyBorder="1" applyAlignment="1">
      <alignment vertical="center"/>
    </xf>
    <xf numFmtId="44" fontId="5" fillId="0" borderId="6" xfId="1" applyFont="1" applyBorder="1" applyAlignment="1">
      <alignment vertical="center"/>
    </xf>
    <xf numFmtId="44" fontId="5" fillId="9" borderId="6" xfId="1" applyFont="1" applyFill="1" applyBorder="1" applyAlignment="1">
      <alignment vertical="center"/>
    </xf>
    <xf numFmtId="9" fontId="5" fillId="0" borderId="6" xfId="2" applyFont="1" applyFill="1" applyBorder="1" applyAlignment="1">
      <alignment horizontal="center" vertical="center"/>
    </xf>
    <xf numFmtId="44" fontId="5" fillId="0" borderId="6" xfId="1" applyFont="1" applyFill="1" applyBorder="1" applyAlignment="1">
      <alignment horizontal="center" vertical="center"/>
    </xf>
    <xf numFmtId="44" fontId="0" fillId="0" borderId="6" xfId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44" fontId="9" fillId="4" borderId="6" xfId="1" applyFont="1" applyFill="1" applyBorder="1" applyAlignment="1">
      <alignment vertical="center"/>
    </xf>
    <xf numFmtId="164" fontId="9" fillId="9" borderId="9" xfId="1" applyNumberFormat="1" applyFont="1" applyFill="1" applyBorder="1" applyAlignment="1">
      <alignment vertical="center"/>
    </xf>
    <xf numFmtId="164" fontId="5" fillId="9" borderId="10" xfId="1" applyNumberFormat="1" applyFont="1" applyFill="1" applyBorder="1" applyAlignment="1">
      <alignment vertical="center"/>
    </xf>
    <xf numFmtId="44" fontId="5" fillId="9" borderId="10" xfId="1" applyFont="1" applyFill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4" fontId="5" fillId="0" borderId="6" xfId="1" applyFont="1" applyBorder="1" applyAlignment="1">
      <alignment horizontal="center" vertical="center"/>
    </xf>
    <xf numFmtId="44" fontId="0" fillId="0" borderId="6" xfId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/>
    </xf>
    <xf numFmtId="44" fontId="5" fillId="2" borderId="6" xfId="1" applyFont="1" applyFill="1" applyBorder="1" applyAlignment="1">
      <alignment vertical="center"/>
    </xf>
    <xf numFmtId="0" fontId="0" fillId="0" borderId="6" xfId="0" applyBorder="1" applyAlignment="1">
      <alignment horizontal="left" vertical="center"/>
    </xf>
    <xf numFmtId="0" fontId="0" fillId="0" borderId="6" xfId="0" applyBorder="1" applyAlignment="1">
      <alignment vertical="center"/>
    </xf>
    <xf numFmtId="164" fontId="9" fillId="10" borderId="6" xfId="1" applyNumberFormat="1" applyFont="1" applyFill="1" applyBorder="1" applyAlignment="1">
      <alignment vertical="center"/>
    </xf>
    <xf numFmtId="164" fontId="9" fillId="10" borderId="11" xfId="1" applyNumberFormat="1" applyFont="1" applyFill="1" applyBorder="1" applyAlignment="1">
      <alignment vertical="center"/>
    </xf>
    <xf numFmtId="44" fontId="5" fillId="9" borderId="11" xfId="1" applyFont="1" applyFill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4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vertical="center"/>
    </xf>
    <xf numFmtId="0" fontId="4" fillId="11" borderId="6" xfId="0" applyFont="1" applyFill="1" applyBorder="1" applyAlignment="1">
      <alignment vertical="center" wrapText="1"/>
    </xf>
    <xf numFmtId="44" fontId="4" fillId="11" borderId="6" xfId="1" applyFont="1" applyFill="1" applyBorder="1" applyAlignment="1">
      <alignment vertical="center"/>
    </xf>
    <xf numFmtId="44" fontId="9" fillId="11" borderId="6" xfId="1" applyFont="1" applyFill="1" applyBorder="1" applyAlignment="1">
      <alignment vertical="center"/>
    </xf>
    <xf numFmtId="44" fontId="12" fillId="11" borderId="6" xfId="1" applyFont="1" applyFill="1" applyBorder="1" applyAlignment="1">
      <alignment vertical="center"/>
    </xf>
    <xf numFmtId="44" fontId="5" fillId="11" borderId="6" xfId="1" applyFont="1" applyFill="1" applyBorder="1" applyAlignment="1">
      <alignment vertical="center"/>
    </xf>
    <xf numFmtId="44" fontId="4" fillId="11" borderId="9" xfId="1" applyFont="1" applyFill="1" applyBorder="1" applyAlignment="1">
      <alignment vertical="center"/>
    </xf>
    <xf numFmtId="165" fontId="6" fillId="12" borderId="6" xfId="2" applyNumberFormat="1" applyFont="1" applyFill="1" applyBorder="1" applyAlignment="1">
      <alignment horizontal="center" vertical="center"/>
    </xf>
    <xf numFmtId="44" fontId="4" fillId="11" borderId="12" xfId="1" applyFont="1" applyFill="1" applyBorder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44" fontId="4" fillId="0" borderId="0" xfId="1" applyFont="1" applyFill="1" applyBorder="1" applyAlignment="1">
      <alignment vertical="center"/>
    </xf>
    <xf numFmtId="44" fontId="9" fillId="0" borderId="0" xfId="1" applyFont="1" applyFill="1" applyBorder="1" applyAlignment="1">
      <alignment vertical="center"/>
    </xf>
    <xf numFmtId="44" fontId="12" fillId="0" borderId="0" xfId="1" applyFont="1" applyFill="1" applyBorder="1" applyAlignment="1">
      <alignment vertical="center"/>
    </xf>
    <xf numFmtId="44" fontId="5" fillId="0" borderId="0" xfId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166" fontId="3" fillId="0" borderId="0" xfId="1" applyNumberFormat="1" applyFont="1" applyAlignment="1">
      <alignment horizontal="right"/>
    </xf>
    <xf numFmtId="44" fontId="13" fillId="0" borderId="0" xfId="1" applyFont="1" applyFill="1" applyBorder="1" applyAlignment="1">
      <alignment vertical="center"/>
    </xf>
    <xf numFmtId="44" fontId="6" fillId="0" borderId="0" xfId="1" applyFont="1" applyFill="1" applyBorder="1" applyAlignment="1">
      <alignment vertical="center"/>
    </xf>
    <xf numFmtId="0" fontId="3" fillId="0" borderId="0" xfId="0" applyFont="1" applyAlignment="1">
      <alignment horizontal="right"/>
    </xf>
    <xf numFmtId="44" fontId="3" fillId="0" borderId="0" xfId="0" applyNumberFormat="1" applyFont="1" applyAlignment="1">
      <alignment horizontal="right"/>
    </xf>
    <xf numFmtId="44" fontId="4" fillId="0" borderId="0" xfId="1" applyFont="1" applyFill="1" applyBorder="1" applyAlignment="1">
      <alignment horizontal="right" vertical="center"/>
    </xf>
    <xf numFmtId="166" fontId="3" fillId="0" borderId="13" xfId="1" applyNumberFormat="1" applyFont="1" applyBorder="1" applyAlignment="1">
      <alignment horizontal="right"/>
    </xf>
    <xf numFmtId="166" fontId="3" fillId="0" borderId="0" xfId="0" applyNumberFormat="1" applyFont="1"/>
    <xf numFmtId="44" fontId="0" fillId="0" borderId="0" xfId="0" applyNumberFormat="1"/>
    <xf numFmtId="44" fontId="0" fillId="0" borderId="0" xfId="1" applyFont="1"/>
    <xf numFmtId="0" fontId="3" fillId="13" borderId="0" xfId="0" applyFont="1" applyFill="1"/>
    <xf numFmtId="0" fontId="0" fillId="13" borderId="0" xfId="0" applyFill="1"/>
    <xf numFmtId="0" fontId="2" fillId="1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13" borderId="0" xfId="0" applyFill="1" applyAlignment="1">
      <alignment horizontal="center"/>
    </xf>
    <xf numFmtId="0" fontId="3" fillId="0" borderId="0" xfId="0" applyFont="1"/>
    <xf numFmtId="2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44" fontId="0" fillId="0" borderId="0" xfId="1" applyFont="1" applyAlignment="1">
      <alignment horizontal="center"/>
    </xf>
    <xf numFmtId="43" fontId="0" fillId="0" borderId="0" xfId="0" applyNumberFormat="1"/>
    <xf numFmtId="44" fontId="0" fillId="13" borderId="0" xfId="1" applyFont="1" applyFill="1"/>
    <xf numFmtId="44" fontId="0" fillId="2" borderId="0" xfId="1" applyFont="1" applyFill="1" applyAlignment="1">
      <alignment horizontal="center"/>
    </xf>
    <xf numFmtId="44" fontId="0" fillId="2" borderId="0" xfId="1" applyFont="1" applyFill="1"/>
    <xf numFmtId="168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169" fontId="5" fillId="0" borderId="6" xfId="1" applyNumberFormat="1" applyFont="1" applyBorder="1" applyAlignment="1">
      <alignment vertical="center"/>
    </xf>
    <xf numFmtId="0" fontId="5" fillId="7" borderId="0" xfId="0" applyFont="1" applyFill="1"/>
    <xf numFmtId="9" fontId="5" fillId="0" borderId="6" xfId="2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0" fontId="6" fillId="6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44" fontId="15" fillId="2" borderId="0" xfId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EOHHS-Finance-ElectronicSignature/State%20Budget/Restricted%20Receipt%20Accounts/ARPA%20HCBS%20EF-MAP/HCBS%20Spending%20Plan%20and%20Budget%20Tracke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LD Uniform Grant Tracking"/>
      <sheetName val="Looking for Something"/>
      <sheetName val="STARK Report"/>
      <sheetName val="Walkthrough"/>
      <sheetName val="Spending Analysis"/>
      <sheetName val="Revenue Reconciliation"/>
      <sheetName val="Status Sheet and Summary"/>
      <sheetName val="Roll Up"/>
      <sheetName val="October 18, 2023 CMS  Full $ "/>
      <sheetName val="Journal ADI"/>
      <sheetName val="July 23 CMS Report in $M"/>
      <sheetName val="Cost Center by Month"/>
      <sheetName val="Transactions"/>
      <sheetName val="Pivot Table by Cost Center"/>
      <sheetName val="Pivot Table by Vendor"/>
      <sheetName val="Pivot Table Month"/>
      <sheetName val="Pivot Table Quarter"/>
      <sheetName val="Blank CC Pivot"/>
      <sheetName val="Cost Center Detail Pivot Table"/>
      <sheetName val="Revenue"/>
      <sheetName val="HCBS-01 Adult BH CCBHC"/>
      <sheetName val="HCBS-02 CHILDRENSBN-STAFFADMIN"/>
      <sheetName val="HCBS-03 CHILDRENSBN-MRSS"/>
      <sheetName val="HCBS-04 CHILDRENSBN-SERVICE"/>
      <sheetName val="HCBS-05 CHILDRENSBN-FCCP"/>
      <sheetName val="HCBS-06-CHILDRENSBH-FC"/>
      <sheetName val="HCBS-07 CHILDRENSBN-KIDSLINK"/>
      <sheetName val="HCBS-08 DDO-TRANSFORMATION"/>
      <sheetName val="HCBS-09-HOUSING-RESPITE"/>
      <sheetName val=" HCBS-10 LTSS BRM System"/>
      <sheetName val="HCBS-11 LTSS-ITIMP"/>
      <sheetName val="HCBS-12 LTSS-PCOC"/>
      <sheetName val="HCBS-13 LTSS-RIBRIDGES"/>
      <sheetName val="HCBS-14-ORALHLTH"/>
      <sheetName val="HCBS-15-WKFORCE-RATES"/>
      <sheetName val="HCBS-16 WKFORCE-GRANTS"/>
      <sheetName val="HCBS-17 WKFORCE-TECHNICAL"/>
      <sheetName val="HCBS-18- WKFORCE-CERT "/>
      <sheetName val=" HCBS-19- WKFORCE-WAIVER"/>
      <sheetName val="HCBS-20- WKFORCE-MARKETING"/>
      <sheetName val="HCBS-21-WKFORCE-FINANCE"/>
      <sheetName val="HCBS-22-ADULT-SUPPORTIVE-BH"/>
      <sheetName val="HCBS-23 - CHILDRENS-BH-PREVENTI"/>
      <sheetName val="HCBS-24 REMOTE SERVICES PILOT"/>
      <sheetName val="HCBS-25 - OLMSTEAD"/>
      <sheetName val="HCBS-26 - UNSHELTERED SUPPORTIV"/>
      <sheetName val="HCBS-27 - COMMUNITY SUD HOUSING"/>
      <sheetName val="HCBS-28-HOUSING SERVICE COORDIN"/>
      <sheetName val="HCBS-29-HOMELESS PROVIDER RATES"/>
      <sheetName val="HCBS-30-SELF DIRECTED ADVISORY"/>
      <sheetName val="HCBS-31-INFORMATION AWARENESS"/>
      <sheetName val="HCBS-32-STATE QUALITY STRATEGY"/>
      <sheetName val="HCBS-33-TBI CAPACITY"/>
      <sheetName val="HCBS-34-ORAL HEALTH ED DIVER"/>
      <sheetName val="HCBS-35 -EQUITY CHALLENGE GRANT"/>
      <sheetName val="LTSS Budget Development"/>
      <sheetName val="JR Budget Development"/>
      <sheetName val="Operational Database"/>
      <sheetName val="Operational Database By Vendor"/>
      <sheetName val="Operational DB by Lead"/>
      <sheetName val="Operational DB CC"/>
      <sheetName val="Ad Hocs"/>
      <sheetName val="Budget Meetings (2)"/>
      <sheetName val="HCH Contractor Allocation"/>
      <sheetName val="LTSS Math"/>
      <sheetName val="Data Repos"/>
      <sheetName val="HCBS from Gov Budget Rec 2024"/>
      <sheetName val="BM 112"/>
      <sheetName val="BM 112 PIVOT"/>
      <sheetName val="Navigation Index"/>
      <sheetName val="Cost Centers and Program Manage"/>
      <sheetName val="Naturals"/>
      <sheetName val="Tracker Redesign Notes"/>
      <sheetName val="Needed Tab 1"/>
      <sheetName val="Needed Tab 2"/>
      <sheetName val="Pivot on Needed Tab 2"/>
      <sheetName val="Needed Tab 1 (JO)"/>
      <sheetName val="Needed Tab 2 (JO)"/>
      <sheetName val="Pivot on Needed Tab 2 (JO)"/>
      <sheetName val="Spending Proof"/>
      <sheetName val="CMS Reporting Deadlines"/>
      <sheetName val="HCBS Uniform Grant Tracking"/>
      <sheetName val="July 23 CMS Report full $ "/>
      <sheetName val="Operational DB Pivot Table"/>
      <sheetName val="October1823 CMS Report full $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6AB13-9F55-4AFE-997D-AD7FAE31C7C7}">
  <sheetPr>
    <tabColor rgb="FF00B050"/>
  </sheetPr>
  <dimension ref="A1:AB75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D3" sqref="D3"/>
    </sheetView>
  </sheetViews>
  <sheetFormatPr defaultRowHeight="14.5" outlineLevelCol="1" x14ac:dyDescent="0.35"/>
  <cols>
    <col min="1" max="1" width="13.1796875" hidden="1" customWidth="1"/>
    <col min="2" max="2" width="31.7265625" customWidth="1" outlineLevel="1"/>
    <col min="3" max="3" width="23.1796875" customWidth="1" outlineLevel="1"/>
    <col min="4" max="4" width="43" customWidth="1"/>
    <col min="5" max="28" width="12.54296875" customWidth="1"/>
  </cols>
  <sheetData>
    <row r="1" spans="1:28" x14ac:dyDescent="0.35">
      <c r="B1" s="1" t="s">
        <v>169</v>
      </c>
      <c r="C1" s="2"/>
      <c r="D1" s="3" t="s">
        <v>170</v>
      </c>
      <c r="E1" s="3" t="s">
        <v>0</v>
      </c>
      <c r="F1" s="4" t="s">
        <v>0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x14ac:dyDescent="0.35">
      <c r="B2" s="4" t="s">
        <v>1</v>
      </c>
      <c r="C2" s="2"/>
      <c r="E2" s="2"/>
      <c r="F2" s="2" t="s">
        <v>2</v>
      </c>
      <c r="G2" s="5"/>
      <c r="H2" s="6">
        <v>0.61080000000000001</v>
      </c>
      <c r="I2" s="6">
        <v>0.60160000000000002</v>
      </c>
      <c r="J2" s="6">
        <v>0.60160000000000002</v>
      </c>
      <c r="K2" s="7">
        <v>0.58960000000000001</v>
      </c>
      <c r="L2" s="7"/>
      <c r="M2" s="7">
        <v>0.56459999999999999</v>
      </c>
      <c r="N2" s="7"/>
      <c r="O2" s="7"/>
      <c r="P2" s="7"/>
      <c r="Q2" s="7">
        <v>0.56510000000000005</v>
      </c>
      <c r="R2" s="7">
        <v>0.55010000000000003</v>
      </c>
      <c r="S2" s="7"/>
      <c r="T2" s="7">
        <v>0.55010000000000003</v>
      </c>
      <c r="U2" s="7">
        <v>0.55010000000000003</v>
      </c>
      <c r="V2" s="7">
        <v>0.55010000000000003</v>
      </c>
      <c r="W2" s="7">
        <v>0.55010000000000003</v>
      </c>
      <c r="X2" s="7"/>
      <c r="Y2" s="8">
        <v>0.55510000000000004</v>
      </c>
      <c r="Z2" s="2"/>
      <c r="AA2" s="2"/>
      <c r="AB2" s="2"/>
    </row>
    <row r="3" spans="1:28" ht="15" thickBot="1" x14ac:dyDescent="0.4">
      <c r="B3" s="4" t="s">
        <v>3</v>
      </c>
      <c r="C3" s="4" t="s">
        <v>4</v>
      </c>
      <c r="D3" s="2"/>
      <c r="E3" s="2"/>
      <c r="F3" s="99" t="s">
        <v>5</v>
      </c>
      <c r="G3" s="100"/>
      <c r="H3" s="100"/>
      <c r="I3" s="100"/>
      <c r="J3" s="100"/>
      <c r="K3" s="100"/>
      <c r="L3" s="100"/>
      <c r="M3" s="9"/>
      <c r="N3" s="10"/>
      <c r="O3" s="101" t="s">
        <v>6</v>
      </c>
      <c r="P3" s="101"/>
      <c r="Q3" s="102" t="s">
        <v>7</v>
      </c>
      <c r="R3" s="102"/>
      <c r="S3" s="102"/>
      <c r="T3" s="102"/>
      <c r="U3" s="102"/>
      <c r="V3" s="102"/>
      <c r="W3" s="102"/>
      <c r="X3" s="102"/>
      <c r="Y3" s="97"/>
      <c r="Z3" s="103" t="s">
        <v>8</v>
      </c>
      <c r="AA3" s="103"/>
      <c r="AB3" s="103"/>
    </row>
    <row r="4" spans="1:28" s="17" customFormat="1" ht="102" thickBot="1" x14ac:dyDescent="0.4">
      <c r="A4" s="105"/>
      <c r="B4" s="11" t="s">
        <v>9</v>
      </c>
      <c r="C4" s="11" t="s">
        <v>10</v>
      </c>
      <c r="D4" s="11" t="s">
        <v>11</v>
      </c>
      <c r="E4" s="11" t="s">
        <v>12</v>
      </c>
      <c r="F4" s="12" t="s">
        <v>13</v>
      </c>
      <c r="G4" s="13" t="s">
        <v>14</v>
      </c>
      <c r="H4" s="14" t="s">
        <v>15</v>
      </c>
      <c r="I4" s="14" t="s">
        <v>16</v>
      </c>
      <c r="J4" s="14" t="s">
        <v>17</v>
      </c>
      <c r="K4" s="14" t="s">
        <v>18</v>
      </c>
      <c r="L4" s="13" t="s">
        <v>19</v>
      </c>
      <c r="M4" s="11" t="s">
        <v>20</v>
      </c>
      <c r="N4" s="11" t="s">
        <v>21</v>
      </c>
      <c r="O4" s="11" t="s">
        <v>22</v>
      </c>
      <c r="P4" s="11" t="s">
        <v>23</v>
      </c>
      <c r="Q4" s="11" t="s">
        <v>24</v>
      </c>
      <c r="R4" s="11" t="s">
        <v>25</v>
      </c>
      <c r="S4" s="11" t="s">
        <v>26</v>
      </c>
      <c r="T4" s="11" t="s">
        <v>27</v>
      </c>
      <c r="U4" s="11" t="s">
        <v>28</v>
      </c>
      <c r="V4" s="11" t="s">
        <v>29</v>
      </c>
      <c r="W4" s="11" t="s">
        <v>30</v>
      </c>
      <c r="X4" s="15" t="s">
        <v>31</v>
      </c>
      <c r="Y4" s="16" t="s">
        <v>32</v>
      </c>
      <c r="Z4" s="11" t="s">
        <v>33</v>
      </c>
      <c r="AA4" s="11" t="s">
        <v>34</v>
      </c>
      <c r="AB4" s="11" t="s">
        <v>35</v>
      </c>
    </row>
    <row r="5" spans="1:28" ht="29" x14ac:dyDescent="0.35">
      <c r="A5" s="18" t="s">
        <v>36</v>
      </c>
      <c r="B5" s="19" t="s">
        <v>37</v>
      </c>
      <c r="C5" s="20" t="s">
        <v>38</v>
      </c>
      <c r="D5" s="20" t="s">
        <v>39</v>
      </c>
      <c r="E5" s="21">
        <v>3.54</v>
      </c>
      <c r="F5" s="22">
        <v>0</v>
      </c>
      <c r="G5" s="23">
        <v>0</v>
      </c>
      <c r="H5" s="23">
        <v>0</v>
      </c>
      <c r="I5" s="23">
        <v>0</v>
      </c>
      <c r="J5" s="23">
        <v>0</v>
      </c>
      <c r="K5" s="23">
        <v>0</v>
      </c>
      <c r="L5" s="24">
        <v>0</v>
      </c>
      <c r="M5" s="25">
        <v>0</v>
      </c>
      <c r="N5" s="25">
        <v>7.3499499999999995E-2</v>
      </c>
      <c r="O5" s="25">
        <v>3.6749749999999998E-2</v>
      </c>
      <c r="P5" s="25">
        <v>3.6749749999999998E-2</v>
      </c>
      <c r="Q5" s="25">
        <v>0.79881274999999996</v>
      </c>
      <c r="R5" s="25">
        <v>0.79881274999999996</v>
      </c>
      <c r="S5" s="26">
        <v>1.671125</v>
      </c>
      <c r="T5" s="25">
        <v>0.62295833333333339</v>
      </c>
      <c r="U5" s="25">
        <v>0.62295833333333339</v>
      </c>
      <c r="V5" s="25">
        <v>0.62295833333333339</v>
      </c>
      <c r="W5" s="25">
        <v>0</v>
      </c>
      <c r="X5" s="26">
        <v>1.8688750000000001</v>
      </c>
      <c r="Y5" s="27">
        <v>0.55510000000000004</v>
      </c>
      <c r="Z5" s="28">
        <v>1.9650540000000003</v>
      </c>
      <c r="AA5" s="29">
        <v>1.5749459999999997</v>
      </c>
      <c r="AB5" s="30" t="s">
        <v>167</v>
      </c>
    </row>
    <row r="6" spans="1:28" ht="29" x14ac:dyDescent="0.35">
      <c r="A6" s="18" t="s">
        <v>40</v>
      </c>
      <c r="B6" s="19" t="s">
        <v>41</v>
      </c>
      <c r="C6" s="20" t="s">
        <v>38</v>
      </c>
      <c r="D6" s="20" t="s">
        <v>42</v>
      </c>
      <c r="E6" s="31">
        <v>1</v>
      </c>
      <c r="F6" s="32">
        <v>0</v>
      </c>
      <c r="G6" s="33">
        <v>0</v>
      </c>
      <c r="H6" s="23">
        <v>0</v>
      </c>
      <c r="I6" s="23">
        <v>2.8124E-2</v>
      </c>
      <c r="J6" s="23">
        <v>0</v>
      </c>
      <c r="K6" s="23">
        <v>2.0800600000000002E-2</v>
      </c>
      <c r="L6" s="34">
        <v>4.8924600000000006E-2</v>
      </c>
      <c r="M6" s="25">
        <v>6.5057999999999991E-3</v>
      </c>
      <c r="N6" s="25">
        <v>8.7182400000000004E-3</v>
      </c>
      <c r="O6" s="25">
        <v>3.1678379999999999E-2</v>
      </c>
      <c r="P6" s="25">
        <v>3.1678450000000004E-2</v>
      </c>
      <c r="Q6" s="25">
        <v>0.18033396730000001</v>
      </c>
      <c r="R6" s="25">
        <v>0.18033396730000001</v>
      </c>
      <c r="S6" s="26">
        <v>0.37589197460000001</v>
      </c>
      <c r="T6" s="25">
        <v>0.19199174513333334</v>
      </c>
      <c r="U6" s="25">
        <v>0.19199174513333334</v>
      </c>
      <c r="V6" s="25">
        <v>0.19199174513333334</v>
      </c>
      <c r="W6" s="25">
        <v>0</v>
      </c>
      <c r="X6" s="26">
        <v>0.57597523539999995</v>
      </c>
      <c r="Y6" s="27">
        <v>0.5</v>
      </c>
      <c r="Z6" s="28">
        <v>0.5</v>
      </c>
      <c r="AA6" s="29">
        <v>0.5</v>
      </c>
      <c r="AB6" s="35" t="s">
        <v>168</v>
      </c>
    </row>
    <row r="7" spans="1:28" ht="29" x14ac:dyDescent="0.35">
      <c r="A7" s="18" t="s">
        <v>43</v>
      </c>
      <c r="B7" s="19" t="s">
        <v>41</v>
      </c>
      <c r="C7" s="20" t="s">
        <v>38</v>
      </c>
      <c r="D7" s="20" t="s">
        <v>44</v>
      </c>
      <c r="E7" s="31">
        <v>5</v>
      </c>
      <c r="F7" s="32">
        <v>0</v>
      </c>
      <c r="G7" s="33">
        <v>0</v>
      </c>
      <c r="H7" s="23">
        <v>0</v>
      </c>
      <c r="I7" s="23">
        <v>0</v>
      </c>
      <c r="J7" s="23">
        <v>1.0874999999999999</v>
      </c>
      <c r="K7" s="23">
        <v>0.96740000000000004</v>
      </c>
      <c r="L7" s="34">
        <v>2.0548999999999999</v>
      </c>
      <c r="M7" s="25">
        <v>0.22500000000000001</v>
      </c>
      <c r="N7" s="25">
        <v>1.48125</v>
      </c>
      <c r="O7" s="25">
        <v>3.7611500000000002</v>
      </c>
      <c r="P7" s="25">
        <v>1.1641532182693481E-16</v>
      </c>
      <c r="Q7" s="25">
        <v>0.61942499995000011</v>
      </c>
      <c r="R7" s="25">
        <v>0.61942499995000011</v>
      </c>
      <c r="S7" s="26">
        <v>2.9450999999</v>
      </c>
      <c r="T7" s="25">
        <v>0</v>
      </c>
      <c r="U7" s="25">
        <v>0</v>
      </c>
      <c r="V7" s="25">
        <v>0</v>
      </c>
      <c r="W7" s="25">
        <v>0</v>
      </c>
      <c r="X7" s="26">
        <v>0</v>
      </c>
      <c r="Y7" s="98">
        <v>0</v>
      </c>
      <c r="Z7" s="28">
        <v>0</v>
      </c>
      <c r="AA7" s="29">
        <v>5</v>
      </c>
      <c r="AB7" s="36" t="s">
        <v>129</v>
      </c>
    </row>
    <row r="8" spans="1:28" ht="29" x14ac:dyDescent="0.35">
      <c r="A8" s="18" t="s">
        <v>45</v>
      </c>
      <c r="B8" s="19" t="s">
        <v>41</v>
      </c>
      <c r="C8" s="20" t="s">
        <v>38</v>
      </c>
      <c r="D8" s="20" t="s">
        <v>46</v>
      </c>
      <c r="E8" s="31">
        <v>10.1</v>
      </c>
      <c r="F8" s="32">
        <v>0</v>
      </c>
      <c r="G8" s="33">
        <v>0</v>
      </c>
      <c r="H8" s="23">
        <v>0</v>
      </c>
      <c r="I8" s="23">
        <v>0</v>
      </c>
      <c r="J8" s="23">
        <v>0</v>
      </c>
      <c r="K8" s="23">
        <v>0</v>
      </c>
      <c r="L8" s="34">
        <v>0</v>
      </c>
      <c r="M8" s="25">
        <v>0</v>
      </c>
      <c r="N8" s="25">
        <v>0</v>
      </c>
      <c r="O8" s="25">
        <v>0</v>
      </c>
      <c r="P8" s="25">
        <v>0</v>
      </c>
      <c r="Q8" s="25">
        <v>2.5249999999999999</v>
      </c>
      <c r="R8" s="25">
        <v>2.5249999999999999</v>
      </c>
      <c r="S8" s="26">
        <v>5.05</v>
      </c>
      <c r="T8" s="25">
        <v>1.6833333333333333</v>
      </c>
      <c r="U8" s="25">
        <v>1.6833333333333333</v>
      </c>
      <c r="V8" s="25">
        <v>1.6833333333333333</v>
      </c>
      <c r="W8" s="25">
        <v>0</v>
      </c>
      <c r="X8" s="26">
        <v>5.05</v>
      </c>
      <c r="Y8" s="27">
        <v>0.5</v>
      </c>
      <c r="Z8" s="28">
        <v>5.05</v>
      </c>
      <c r="AA8" s="29">
        <v>5.05</v>
      </c>
      <c r="AB8" s="35" t="s">
        <v>168</v>
      </c>
    </row>
    <row r="9" spans="1:28" ht="29" x14ac:dyDescent="0.35">
      <c r="A9" s="18" t="s">
        <v>47</v>
      </c>
      <c r="B9" s="19" t="s">
        <v>41</v>
      </c>
      <c r="C9" s="20" t="s">
        <v>38</v>
      </c>
      <c r="D9" s="20" t="s">
        <v>48</v>
      </c>
      <c r="E9" s="31">
        <v>0</v>
      </c>
      <c r="F9" s="32">
        <v>0</v>
      </c>
      <c r="G9" s="33">
        <v>0</v>
      </c>
      <c r="H9" s="23">
        <v>0</v>
      </c>
      <c r="I9" s="23">
        <v>0</v>
      </c>
      <c r="J9" s="23">
        <v>0</v>
      </c>
      <c r="K9" s="23">
        <v>0</v>
      </c>
      <c r="L9" s="34">
        <v>0</v>
      </c>
      <c r="M9" s="25">
        <v>0</v>
      </c>
      <c r="N9" s="25">
        <v>0</v>
      </c>
      <c r="O9" s="25">
        <v>0</v>
      </c>
      <c r="P9" s="25">
        <v>0</v>
      </c>
      <c r="Q9" s="25">
        <v>0</v>
      </c>
      <c r="R9" s="25">
        <v>0</v>
      </c>
      <c r="S9" s="26">
        <v>0</v>
      </c>
      <c r="T9" s="25">
        <v>0</v>
      </c>
      <c r="U9" s="25">
        <v>0</v>
      </c>
      <c r="V9" s="25">
        <v>0</v>
      </c>
      <c r="W9" s="25">
        <v>0</v>
      </c>
      <c r="X9" s="26">
        <v>0</v>
      </c>
      <c r="Y9" s="27">
        <v>0.5</v>
      </c>
      <c r="Z9" s="28">
        <v>0</v>
      </c>
      <c r="AA9" s="29">
        <v>0</v>
      </c>
      <c r="AB9" s="36" t="s">
        <v>168</v>
      </c>
    </row>
    <row r="10" spans="1:28" ht="29" x14ac:dyDescent="0.35">
      <c r="A10" s="18" t="s">
        <v>49</v>
      </c>
      <c r="B10" s="19" t="s">
        <v>41</v>
      </c>
      <c r="C10" s="20" t="s">
        <v>38</v>
      </c>
      <c r="D10" s="20" t="s">
        <v>50</v>
      </c>
      <c r="E10" s="31">
        <v>1.5</v>
      </c>
      <c r="F10" s="32">
        <v>0</v>
      </c>
      <c r="G10" s="33">
        <v>0</v>
      </c>
      <c r="H10" s="23">
        <v>0</v>
      </c>
      <c r="I10" s="23">
        <v>8.158689999999999E-2</v>
      </c>
      <c r="J10" s="23">
        <v>0.16659913000000001</v>
      </c>
      <c r="K10" s="23">
        <v>0</v>
      </c>
      <c r="L10" s="34">
        <v>0.24818603</v>
      </c>
      <c r="M10" s="25">
        <v>0.44582791999999999</v>
      </c>
      <c r="N10" s="25">
        <v>0</v>
      </c>
      <c r="O10" s="25">
        <v>0.27999151</v>
      </c>
      <c r="P10" s="25">
        <v>0.41402243999999999</v>
      </c>
      <c r="Q10" s="25">
        <v>9.0039532500000005E-2</v>
      </c>
      <c r="R10" s="25">
        <v>9.0039532500000005E-2</v>
      </c>
      <c r="S10" s="26">
        <v>0.62590698499999997</v>
      </c>
      <c r="T10" s="25">
        <v>0.20863566166666664</v>
      </c>
      <c r="U10" s="25">
        <v>0.20863566166666664</v>
      </c>
      <c r="V10" s="25">
        <v>0.20863566166666664</v>
      </c>
      <c r="W10" s="25">
        <v>0</v>
      </c>
      <c r="X10" s="26">
        <v>0.62590698499999997</v>
      </c>
      <c r="Y10" s="27">
        <v>0.55510000000000004</v>
      </c>
      <c r="Z10" s="37">
        <v>0.83265</v>
      </c>
      <c r="AA10" s="29">
        <v>0.66735</v>
      </c>
      <c r="AB10" s="35" t="s">
        <v>167</v>
      </c>
    </row>
    <row r="11" spans="1:28" ht="29" x14ac:dyDescent="0.35">
      <c r="A11" s="18" t="s">
        <v>51</v>
      </c>
      <c r="B11" s="19" t="s">
        <v>41</v>
      </c>
      <c r="C11" s="20" t="s">
        <v>52</v>
      </c>
      <c r="D11" s="20" t="s">
        <v>53</v>
      </c>
      <c r="E11" s="31">
        <v>0.25</v>
      </c>
      <c r="F11" s="32">
        <v>0</v>
      </c>
      <c r="G11" s="34">
        <v>0</v>
      </c>
      <c r="H11" s="23">
        <v>0</v>
      </c>
      <c r="I11" s="23">
        <v>0</v>
      </c>
      <c r="J11" s="23">
        <v>0</v>
      </c>
      <c r="K11" s="23"/>
      <c r="L11" s="34">
        <v>0</v>
      </c>
      <c r="M11" s="25">
        <v>0</v>
      </c>
      <c r="N11" s="25">
        <v>0</v>
      </c>
      <c r="O11" s="25">
        <v>0</v>
      </c>
      <c r="P11" s="25">
        <v>0</v>
      </c>
      <c r="Q11" s="25">
        <v>6.25E-2</v>
      </c>
      <c r="R11" s="25">
        <v>6.25E-2</v>
      </c>
      <c r="S11" s="26">
        <v>0.125</v>
      </c>
      <c r="T11" s="25">
        <v>4.1666666666666664E-2</v>
      </c>
      <c r="U11" s="25">
        <v>4.1666666666666664E-2</v>
      </c>
      <c r="V11" s="25">
        <v>4.1666666666666664E-2</v>
      </c>
      <c r="W11" s="25">
        <v>0</v>
      </c>
      <c r="X11" s="26">
        <v>0.125</v>
      </c>
      <c r="Y11" s="27">
        <v>0.5</v>
      </c>
      <c r="Z11" s="37">
        <v>0.125</v>
      </c>
      <c r="AA11" s="38">
        <v>0.125</v>
      </c>
      <c r="AB11" s="36" t="s">
        <v>168</v>
      </c>
    </row>
    <row r="12" spans="1:28" ht="29" x14ac:dyDescent="0.35">
      <c r="A12" s="18" t="s">
        <v>54</v>
      </c>
      <c r="B12" s="19" t="s">
        <v>55</v>
      </c>
      <c r="C12" s="20" t="s">
        <v>38</v>
      </c>
      <c r="D12" s="20" t="s">
        <v>56</v>
      </c>
      <c r="E12" s="31">
        <v>3.9999989999999999</v>
      </c>
      <c r="F12" s="32">
        <v>0</v>
      </c>
      <c r="G12" s="34">
        <v>3.9999989999999999</v>
      </c>
      <c r="H12" s="23">
        <v>0</v>
      </c>
      <c r="I12" s="23">
        <v>0</v>
      </c>
      <c r="J12" s="23">
        <v>0</v>
      </c>
      <c r="K12" s="23">
        <v>0</v>
      </c>
      <c r="L12" s="34">
        <v>0</v>
      </c>
      <c r="M12" s="25">
        <v>0</v>
      </c>
      <c r="N12" s="25">
        <v>0</v>
      </c>
      <c r="O12" s="25">
        <v>1.9999994999999999</v>
      </c>
      <c r="P12" s="25">
        <v>1.9999994999999999</v>
      </c>
      <c r="Q12" s="25">
        <v>0</v>
      </c>
      <c r="R12" s="25">
        <v>0</v>
      </c>
      <c r="S12" s="26">
        <v>0</v>
      </c>
      <c r="T12" s="25">
        <v>0</v>
      </c>
      <c r="U12" s="25">
        <v>0</v>
      </c>
      <c r="V12" s="25">
        <v>0</v>
      </c>
      <c r="W12" s="25">
        <v>0</v>
      </c>
      <c r="X12" s="26">
        <v>0</v>
      </c>
      <c r="Y12" s="27">
        <v>0.5</v>
      </c>
      <c r="Z12" s="37">
        <v>1.9999994999999999</v>
      </c>
      <c r="AA12" s="38">
        <v>1.9999994999999999</v>
      </c>
      <c r="AB12" s="36" t="s">
        <v>168</v>
      </c>
    </row>
    <row r="13" spans="1:28" ht="29" x14ac:dyDescent="0.35">
      <c r="A13" s="18" t="s">
        <v>57</v>
      </c>
      <c r="B13" s="19" t="s">
        <v>58</v>
      </c>
      <c r="C13" s="20" t="s">
        <v>38</v>
      </c>
      <c r="D13" s="20" t="s">
        <v>59</v>
      </c>
      <c r="E13" s="21">
        <v>5.0999999999999996</v>
      </c>
      <c r="F13" s="32">
        <v>0</v>
      </c>
      <c r="G13" s="34">
        <v>0</v>
      </c>
      <c r="H13" s="23">
        <v>0</v>
      </c>
      <c r="I13" s="23">
        <v>8.3292610000000003E-2</v>
      </c>
      <c r="J13" s="23">
        <v>0.13756526999999999</v>
      </c>
      <c r="K13" s="23">
        <v>0.52200566000000004</v>
      </c>
      <c r="L13" s="34">
        <v>0.74286353999999999</v>
      </c>
      <c r="M13" s="25">
        <v>0.15325372999999998</v>
      </c>
      <c r="N13" s="25">
        <v>5.2027679999999993E-2</v>
      </c>
      <c r="O13" s="25">
        <v>0.93896717000000007</v>
      </c>
      <c r="P13" s="25">
        <v>9.1777799999999705E-3</v>
      </c>
      <c r="Q13" s="25">
        <v>1.3585379550000001</v>
      </c>
      <c r="R13" s="25">
        <v>1.3585379550000001</v>
      </c>
      <c r="S13" s="26">
        <v>2.9223573200000001</v>
      </c>
      <c r="T13" s="25">
        <v>0.47825971333333339</v>
      </c>
      <c r="U13" s="25">
        <v>0.47825971333333339</v>
      </c>
      <c r="V13" s="25">
        <v>0.47825971333333339</v>
      </c>
      <c r="W13" s="25">
        <v>0</v>
      </c>
      <c r="X13" s="26">
        <v>1.4347791400000001</v>
      </c>
      <c r="Y13" s="98">
        <v>0</v>
      </c>
      <c r="Z13" s="37">
        <v>0</v>
      </c>
      <c r="AA13" s="38">
        <v>5.0999999999999996</v>
      </c>
      <c r="AB13" s="30" t="s">
        <v>129</v>
      </c>
    </row>
    <row r="14" spans="1:28" ht="29" x14ac:dyDescent="0.35">
      <c r="A14" s="18" t="s">
        <v>60</v>
      </c>
      <c r="B14" s="39" t="s">
        <v>61</v>
      </c>
      <c r="C14" s="20" t="s">
        <v>52</v>
      </c>
      <c r="D14" s="20" t="s">
        <v>62</v>
      </c>
      <c r="E14" s="31">
        <v>13.5</v>
      </c>
      <c r="F14" s="32">
        <v>0</v>
      </c>
      <c r="G14" s="34">
        <v>0.15652851999999998</v>
      </c>
      <c r="H14" s="23">
        <v>0.93770699999999996</v>
      </c>
      <c r="I14" s="23">
        <v>0.17602799999999999</v>
      </c>
      <c r="J14" s="23">
        <v>0.16865890999999991</v>
      </c>
      <c r="K14" s="23">
        <v>0.62298744999999967</v>
      </c>
      <c r="L14" s="34">
        <v>1.9053813599999996</v>
      </c>
      <c r="M14" s="25">
        <v>0.11755234000000006</v>
      </c>
      <c r="N14" s="25">
        <v>0.91406551000000003</v>
      </c>
      <c r="O14" s="25">
        <v>0.51985466999999985</v>
      </c>
      <c r="P14" s="25">
        <v>2.5679855599999994</v>
      </c>
      <c r="Q14" s="25">
        <v>5.0326698487000003</v>
      </c>
      <c r="R14" s="25">
        <v>5.0326698487000003</v>
      </c>
      <c r="S14" s="26">
        <v>11.096957547399999</v>
      </c>
      <c r="T14" s="25">
        <v>0.11371085753333332</v>
      </c>
      <c r="U14" s="25">
        <v>0.11371085753333332</v>
      </c>
      <c r="V14" s="25">
        <v>0.11371085753333332</v>
      </c>
      <c r="W14" s="25">
        <v>0</v>
      </c>
      <c r="X14" s="26">
        <v>0.34113257259999996</v>
      </c>
      <c r="Y14" s="27">
        <v>0.9</v>
      </c>
      <c r="Z14" s="37">
        <v>12.15</v>
      </c>
      <c r="AA14" s="38">
        <v>1.35</v>
      </c>
      <c r="AB14" s="40" t="s">
        <v>128</v>
      </c>
    </row>
    <row r="15" spans="1:28" ht="29" x14ac:dyDescent="0.35">
      <c r="A15" s="18" t="s">
        <v>63</v>
      </c>
      <c r="B15" s="39" t="s">
        <v>61</v>
      </c>
      <c r="C15" s="20" t="s">
        <v>52</v>
      </c>
      <c r="D15" s="20" t="s">
        <v>64</v>
      </c>
      <c r="E15" s="21">
        <v>0.91259999999999997</v>
      </c>
      <c r="F15" s="32">
        <v>0</v>
      </c>
      <c r="G15" s="34">
        <v>0</v>
      </c>
      <c r="H15" s="23">
        <v>0</v>
      </c>
      <c r="I15" s="23">
        <v>0</v>
      </c>
      <c r="J15" s="23">
        <v>3.09375E-2</v>
      </c>
      <c r="K15" s="23">
        <v>0.31719000000000003</v>
      </c>
      <c r="L15" s="34">
        <v>0.34812749999999998</v>
      </c>
      <c r="M15" s="25">
        <v>0</v>
      </c>
      <c r="N15" s="25">
        <v>0.56447250000000004</v>
      </c>
      <c r="O15" s="25">
        <v>9.1259999999999994E-2</v>
      </c>
      <c r="P15" s="25">
        <v>0.82133999999999996</v>
      </c>
      <c r="Q15" s="25">
        <v>0</v>
      </c>
      <c r="R15" s="25">
        <v>0</v>
      </c>
      <c r="S15" s="26">
        <v>0.56447250000000004</v>
      </c>
      <c r="T15" s="25">
        <v>0</v>
      </c>
      <c r="U15" s="25">
        <v>0</v>
      </c>
      <c r="V15" s="25">
        <v>0</v>
      </c>
      <c r="W15" s="25">
        <v>0</v>
      </c>
      <c r="X15" s="26">
        <v>0</v>
      </c>
      <c r="Y15" s="27">
        <v>0.9</v>
      </c>
      <c r="Z15" s="37">
        <v>0.82133999999999996</v>
      </c>
      <c r="AA15" s="38">
        <v>9.1259999999999994E-2</v>
      </c>
      <c r="AB15" s="36" t="s">
        <v>128</v>
      </c>
    </row>
    <row r="16" spans="1:28" ht="29" x14ac:dyDescent="0.35">
      <c r="A16" s="18" t="s">
        <v>65</v>
      </c>
      <c r="B16" s="39" t="s">
        <v>61</v>
      </c>
      <c r="C16" s="20" t="s">
        <v>52</v>
      </c>
      <c r="D16" s="20" t="s">
        <v>66</v>
      </c>
      <c r="E16" s="31">
        <v>0.5</v>
      </c>
      <c r="F16" s="32">
        <v>0</v>
      </c>
      <c r="G16" s="34">
        <v>0</v>
      </c>
      <c r="H16" s="23">
        <v>0</v>
      </c>
      <c r="I16" s="23">
        <v>0</v>
      </c>
      <c r="J16" s="23">
        <v>0</v>
      </c>
      <c r="K16" s="23">
        <v>0</v>
      </c>
      <c r="L16" s="34">
        <v>0</v>
      </c>
      <c r="M16" s="25">
        <v>0</v>
      </c>
      <c r="N16" s="25">
        <v>0</v>
      </c>
      <c r="O16" s="25">
        <v>0</v>
      </c>
      <c r="P16" s="25">
        <v>0</v>
      </c>
      <c r="Q16" s="25">
        <v>0.25</v>
      </c>
      <c r="R16" s="25">
        <v>0.25</v>
      </c>
      <c r="S16" s="26">
        <v>0.5</v>
      </c>
      <c r="T16" s="25">
        <v>0</v>
      </c>
      <c r="U16" s="25">
        <v>0</v>
      </c>
      <c r="V16" s="25">
        <v>0</v>
      </c>
      <c r="W16" s="25">
        <v>0</v>
      </c>
      <c r="X16" s="26">
        <v>0</v>
      </c>
      <c r="Y16" s="27">
        <v>0.9</v>
      </c>
      <c r="Z16" s="37">
        <v>0.45</v>
      </c>
      <c r="AA16" s="38">
        <v>0.05</v>
      </c>
      <c r="AB16" s="36" t="s">
        <v>128</v>
      </c>
    </row>
    <row r="17" spans="1:28" x14ac:dyDescent="0.35">
      <c r="A17" s="18" t="s">
        <v>67</v>
      </c>
      <c r="B17" s="39" t="s">
        <v>61</v>
      </c>
      <c r="C17" s="20" t="s">
        <v>68</v>
      </c>
      <c r="D17" s="20" t="s">
        <v>69</v>
      </c>
      <c r="E17" s="31">
        <v>1.6</v>
      </c>
      <c r="F17" s="32">
        <v>0</v>
      </c>
      <c r="G17" s="34">
        <v>0</v>
      </c>
      <c r="H17" s="23">
        <v>0</v>
      </c>
      <c r="I17" s="23">
        <v>0</v>
      </c>
      <c r="J17" s="23">
        <v>0</v>
      </c>
      <c r="K17" s="23">
        <v>0.17970749999999999</v>
      </c>
      <c r="L17" s="34">
        <v>0.17970749999999999</v>
      </c>
      <c r="M17" s="25">
        <v>0.17416875000000001</v>
      </c>
      <c r="N17" s="25">
        <v>0.17167499999999999</v>
      </c>
      <c r="O17" s="25">
        <v>5.255514E-2</v>
      </c>
      <c r="P17" s="25">
        <v>0.47299610999999997</v>
      </c>
      <c r="Q17" s="25">
        <v>8.6648125000000006E-2</v>
      </c>
      <c r="R17" s="25">
        <v>8.6648125000000006E-2</v>
      </c>
      <c r="S17" s="26">
        <v>0.51914000000000005</v>
      </c>
      <c r="T17" s="25">
        <v>0.30038416666666667</v>
      </c>
      <c r="U17" s="25">
        <v>0.30038416666666667</v>
      </c>
      <c r="V17" s="25">
        <v>0.30038416666666667</v>
      </c>
      <c r="W17" s="25">
        <v>0</v>
      </c>
      <c r="X17" s="26">
        <v>0.90115250000000002</v>
      </c>
      <c r="Y17" s="27">
        <v>0.9</v>
      </c>
      <c r="Z17" s="37">
        <v>1.44</v>
      </c>
      <c r="AA17" s="38">
        <v>0.16</v>
      </c>
      <c r="AB17" s="36" t="s">
        <v>128</v>
      </c>
    </row>
    <row r="18" spans="1:28" ht="29" x14ac:dyDescent="0.35">
      <c r="A18" s="18" t="s">
        <v>70</v>
      </c>
      <c r="B18" s="19" t="s">
        <v>71</v>
      </c>
      <c r="C18" s="20" t="s">
        <v>38</v>
      </c>
      <c r="D18" s="20" t="s">
        <v>72</v>
      </c>
      <c r="E18" s="31">
        <v>0.91</v>
      </c>
      <c r="F18" s="32">
        <v>0</v>
      </c>
      <c r="G18" s="34">
        <v>0</v>
      </c>
      <c r="H18" s="23">
        <v>3.2337480000000002E-2</v>
      </c>
      <c r="I18" s="23">
        <v>5.2164839999999997E-2</v>
      </c>
      <c r="J18" s="23">
        <v>4.9104419999999996E-2</v>
      </c>
      <c r="K18" s="23">
        <v>6.5590479999999979E-2</v>
      </c>
      <c r="L18" s="34">
        <v>0.19919722000000001</v>
      </c>
      <c r="M18" s="25">
        <v>0</v>
      </c>
      <c r="N18" s="25">
        <v>7.5829599999999997E-3</v>
      </c>
      <c r="O18" s="25">
        <v>0.10090341999999998</v>
      </c>
      <c r="P18" s="25">
        <v>0.10090341999999999</v>
      </c>
      <c r="Q18" s="25">
        <v>0.31287751000000003</v>
      </c>
      <c r="R18" s="25">
        <v>0.31287751000000003</v>
      </c>
      <c r="S18" s="26">
        <v>0.63333797999999997</v>
      </c>
      <c r="T18" s="25">
        <v>2.5821600000000007E-2</v>
      </c>
      <c r="U18" s="25">
        <v>2.5821600000000007E-2</v>
      </c>
      <c r="V18" s="25">
        <v>2.5821600000000007E-2</v>
      </c>
      <c r="W18" s="25">
        <v>0</v>
      </c>
      <c r="X18" s="26">
        <v>7.7464800000000014E-2</v>
      </c>
      <c r="Y18" s="27">
        <v>0.5</v>
      </c>
      <c r="Z18" s="37">
        <v>0.45500000000000002</v>
      </c>
      <c r="AA18" s="38">
        <v>0.45500000000000002</v>
      </c>
      <c r="AB18" s="36" t="s">
        <v>168</v>
      </c>
    </row>
    <row r="19" spans="1:28" ht="29" x14ac:dyDescent="0.35">
      <c r="A19" s="18" t="s">
        <v>73</v>
      </c>
      <c r="B19" s="19" t="s">
        <v>74</v>
      </c>
      <c r="C19" s="20" t="s">
        <v>75</v>
      </c>
      <c r="D19" s="20" t="s">
        <v>76</v>
      </c>
      <c r="E19" s="31">
        <v>52.860688109999998</v>
      </c>
      <c r="F19" s="32">
        <v>0</v>
      </c>
      <c r="G19" s="34">
        <v>50.981635490000002</v>
      </c>
      <c r="H19" s="23">
        <v>0</v>
      </c>
      <c r="I19" s="23">
        <v>0</v>
      </c>
      <c r="J19" s="23">
        <v>1.8790526200000002</v>
      </c>
      <c r="K19" s="23">
        <v>2.7939677238464356E-15</v>
      </c>
      <c r="L19" s="34">
        <v>1.8790526200000028</v>
      </c>
      <c r="M19" s="25">
        <v>0</v>
      </c>
      <c r="N19" s="25">
        <v>0</v>
      </c>
      <c r="O19" s="25">
        <v>20.422185760000001</v>
      </c>
      <c r="P19" s="25">
        <v>32.43850235</v>
      </c>
      <c r="Q19" s="25">
        <v>0</v>
      </c>
      <c r="R19" s="25">
        <v>0</v>
      </c>
      <c r="S19" s="26">
        <v>0</v>
      </c>
      <c r="T19" s="25">
        <v>0</v>
      </c>
      <c r="U19" s="25">
        <v>0</v>
      </c>
      <c r="V19" s="25">
        <v>0</v>
      </c>
      <c r="W19" s="25">
        <v>0</v>
      </c>
      <c r="X19" s="26">
        <v>0</v>
      </c>
      <c r="Y19" s="27">
        <v>0.55510000000000004</v>
      </c>
      <c r="Z19" s="37">
        <v>29.342967969861</v>
      </c>
      <c r="AA19" s="38">
        <v>23.517720140138998</v>
      </c>
      <c r="AB19" s="36" t="s">
        <v>167</v>
      </c>
    </row>
    <row r="20" spans="1:28" ht="29" x14ac:dyDescent="0.35">
      <c r="A20" s="18" t="s">
        <v>77</v>
      </c>
      <c r="B20" s="19" t="s">
        <v>74</v>
      </c>
      <c r="C20" s="20" t="s">
        <v>75</v>
      </c>
      <c r="D20" s="20" t="s">
        <v>78</v>
      </c>
      <c r="E20" s="31">
        <v>8.197271559999999</v>
      </c>
      <c r="F20" s="32">
        <v>0</v>
      </c>
      <c r="G20" s="34">
        <v>5.88517256</v>
      </c>
      <c r="H20" s="23">
        <v>0</v>
      </c>
      <c r="I20" s="23">
        <v>0</v>
      </c>
      <c r="J20" s="23">
        <v>0</v>
      </c>
      <c r="K20" s="23">
        <v>0.33750900000000095</v>
      </c>
      <c r="L20" s="34">
        <v>0.33750900000000095</v>
      </c>
      <c r="M20" s="41">
        <v>1.9215411899999999</v>
      </c>
      <c r="N20" s="25">
        <v>0</v>
      </c>
      <c r="O20" s="25">
        <v>4.0721113700000009</v>
      </c>
      <c r="P20" s="25">
        <v>4.0721113800000008</v>
      </c>
      <c r="Q20" s="25">
        <v>0</v>
      </c>
      <c r="R20" s="25">
        <v>0</v>
      </c>
      <c r="S20" s="26">
        <v>1.9215411899999999</v>
      </c>
      <c r="T20" s="25">
        <v>1.7682936666666666E-2</v>
      </c>
      <c r="U20" s="25">
        <v>1.7682936666666666E-2</v>
      </c>
      <c r="V20" s="25">
        <v>1.7682936666666666E-2</v>
      </c>
      <c r="W20" s="25">
        <v>0</v>
      </c>
      <c r="X20" s="26">
        <v>5.3048809999999995E-2</v>
      </c>
      <c r="Y20" s="27">
        <v>0.5</v>
      </c>
      <c r="Z20" s="37">
        <v>4.0986357799999995</v>
      </c>
      <c r="AA20" s="38">
        <v>4.0986357799999995</v>
      </c>
      <c r="AB20" s="35" t="s">
        <v>168</v>
      </c>
    </row>
    <row r="21" spans="1:28" ht="29" x14ac:dyDescent="0.35">
      <c r="A21" s="18" t="s">
        <v>79</v>
      </c>
      <c r="B21" s="19" t="s">
        <v>74</v>
      </c>
      <c r="C21" s="20" t="s">
        <v>75</v>
      </c>
      <c r="D21" s="20" t="s">
        <v>80</v>
      </c>
      <c r="E21" s="21">
        <v>1.4335659999999999</v>
      </c>
      <c r="F21" s="32">
        <v>0</v>
      </c>
      <c r="G21" s="34">
        <v>0.95440164999999999</v>
      </c>
      <c r="H21" s="23">
        <v>0</v>
      </c>
      <c r="I21" s="23">
        <v>9.0926899999999991E-2</v>
      </c>
      <c r="J21" s="23">
        <v>5.0599669999999999E-2</v>
      </c>
      <c r="K21" s="23">
        <v>6.640167000000001E-2</v>
      </c>
      <c r="L21" s="34">
        <v>0.20792823999999999</v>
      </c>
      <c r="M21" s="25">
        <v>0</v>
      </c>
      <c r="N21" s="25">
        <v>5.7276199999999999E-2</v>
      </c>
      <c r="O21" s="25">
        <v>0.60098995500000008</v>
      </c>
      <c r="P21" s="25">
        <v>0.61861613500000001</v>
      </c>
      <c r="Q21" s="25">
        <v>0.10697995499999999</v>
      </c>
      <c r="R21" s="25">
        <v>0.10697995499999999</v>
      </c>
      <c r="S21" s="26">
        <v>0.27123610999999997</v>
      </c>
      <c r="T21" s="25">
        <v>0</v>
      </c>
      <c r="U21" s="25">
        <v>0</v>
      </c>
      <c r="V21" s="25">
        <v>0</v>
      </c>
      <c r="W21" s="25">
        <v>0</v>
      </c>
      <c r="X21" s="26">
        <v>0</v>
      </c>
      <c r="Y21" s="27">
        <v>0.5</v>
      </c>
      <c r="Z21" s="37">
        <v>0.71678299999999995</v>
      </c>
      <c r="AA21" s="38">
        <v>0.71678299999999995</v>
      </c>
      <c r="AB21" s="35" t="s">
        <v>168</v>
      </c>
    </row>
    <row r="22" spans="1:28" ht="29" x14ac:dyDescent="0.35">
      <c r="A22" s="18" t="s">
        <v>81</v>
      </c>
      <c r="B22" s="19" t="s">
        <v>74</v>
      </c>
      <c r="C22" s="20" t="s">
        <v>82</v>
      </c>
      <c r="D22" s="20" t="s">
        <v>83</v>
      </c>
      <c r="E22" s="31">
        <v>3</v>
      </c>
      <c r="F22" s="32">
        <v>0</v>
      </c>
      <c r="G22" s="34">
        <v>0</v>
      </c>
      <c r="H22" s="23">
        <v>0</v>
      </c>
      <c r="I22" s="23">
        <v>8.0750000000000006E-3</v>
      </c>
      <c r="J22" s="23">
        <v>5.9001720000000001E-2</v>
      </c>
      <c r="K22" s="23">
        <v>8.6588930000000022E-2</v>
      </c>
      <c r="L22" s="34">
        <v>0.15366565000000001</v>
      </c>
      <c r="M22" s="25">
        <v>5.312538E-2</v>
      </c>
      <c r="N22" s="25">
        <v>4.575000000000007E-3</v>
      </c>
      <c r="O22" s="25">
        <v>0.21136603000000004</v>
      </c>
      <c r="P22" s="25">
        <v>0</v>
      </c>
      <c r="Q22" s="25">
        <v>0.94431698500000005</v>
      </c>
      <c r="R22" s="25">
        <v>0.94431698500000005</v>
      </c>
      <c r="S22" s="26">
        <v>1.9463343500000001</v>
      </c>
      <c r="T22" s="25">
        <v>0.3</v>
      </c>
      <c r="U22" s="25">
        <v>0.3</v>
      </c>
      <c r="V22" s="25">
        <v>0.3</v>
      </c>
      <c r="W22" s="25">
        <v>0</v>
      </c>
      <c r="X22" s="26">
        <v>0.9</v>
      </c>
      <c r="Y22" s="98">
        <v>0</v>
      </c>
      <c r="Z22" s="37">
        <v>0</v>
      </c>
      <c r="AA22" s="38">
        <v>3</v>
      </c>
      <c r="AB22" s="36" t="s">
        <v>129</v>
      </c>
    </row>
    <row r="23" spans="1:28" ht="29" x14ac:dyDescent="0.35">
      <c r="A23" s="18" t="s">
        <v>84</v>
      </c>
      <c r="B23" s="19" t="s">
        <v>74</v>
      </c>
      <c r="C23" s="20" t="s">
        <v>82</v>
      </c>
      <c r="D23" s="20" t="s">
        <v>85</v>
      </c>
      <c r="E23" s="31">
        <v>3</v>
      </c>
      <c r="F23" s="32">
        <v>0</v>
      </c>
      <c r="G23" s="34">
        <v>2.855566E-2</v>
      </c>
      <c r="H23" s="23">
        <v>0</v>
      </c>
      <c r="I23" s="23">
        <v>0</v>
      </c>
      <c r="J23" s="23">
        <v>0.36739245000000004</v>
      </c>
      <c r="K23" s="23">
        <v>0.53192411000000006</v>
      </c>
      <c r="L23" s="34">
        <v>0.89931656000000004</v>
      </c>
      <c r="M23" s="25">
        <v>0</v>
      </c>
      <c r="N23" s="25">
        <v>3.6648460000000001E-2</v>
      </c>
      <c r="O23" s="25">
        <v>0.96452067999999991</v>
      </c>
      <c r="P23" s="96">
        <v>0</v>
      </c>
      <c r="Q23" s="25">
        <v>1.0177396599999999</v>
      </c>
      <c r="R23" s="25">
        <v>1.0177396599999999</v>
      </c>
      <c r="S23" s="26">
        <v>2.0721277799999998</v>
      </c>
      <c r="T23" s="25">
        <v>0</v>
      </c>
      <c r="U23" s="25">
        <v>0</v>
      </c>
      <c r="V23" s="25">
        <v>0</v>
      </c>
      <c r="W23" s="25">
        <v>0</v>
      </c>
      <c r="X23" s="26">
        <v>0</v>
      </c>
      <c r="Y23" s="98">
        <v>0</v>
      </c>
      <c r="Z23" s="37">
        <v>0</v>
      </c>
      <c r="AA23" s="38">
        <v>3</v>
      </c>
      <c r="AB23" s="36" t="s">
        <v>129</v>
      </c>
    </row>
    <row r="24" spans="1:28" ht="29" x14ac:dyDescent="0.35">
      <c r="A24" s="18" t="s">
        <v>86</v>
      </c>
      <c r="B24" s="19" t="s">
        <v>74</v>
      </c>
      <c r="C24" s="20" t="s">
        <v>82</v>
      </c>
      <c r="D24" s="20" t="s">
        <v>87</v>
      </c>
      <c r="E24" s="31">
        <v>0.8</v>
      </c>
      <c r="F24" s="32">
        <v>0</v>
      </c>
      <c r="G24" s="34">
        <v>0</v>
      </c>
      <c r="H24" s="23">
        <v>0</v>
      </c>
      <c r="I24" s="23">
        <v>0</v>
      </c>
      <c r="J24" s="23">
        <v>0.15132224</v>
      </c>
      <c r="K24" s="23">
        <v>8.622729000000004E-2</v>
      </c>
      <c r="L24" s="34">
        <v>0.23754953000000004</v>
      </c>
      <c r="M24" s="25">
        <v>8.7326799999999996E-3</v>
      </c>
      <c r="N24" s="25">
        <v>0</v>
      </c>
      <c r="O24" s="25">
        <v>0.1231411</v>
      </c>
      <c r="P24" s="25">
        <v>0.12314111</v>
      </c>
      <c r="Q24" s="25">
        <v>0.27685889499999999</v>
      </c>
      <c r="R24" s="25">
        <v>0.27685889499999999</v>
      </c>
      <c r="S24" s="26">
        <v>0.56245047000000004</v>
      </c>
      <c r="T24" s="25">
        <v>0</v>
      </c>
      <c r="U24" s="25">
        <v>0</v>
      </c>
      <c r="V24" s="25">
        <v>0</v>
      </c>
      <c r="W24" s="25">
        <v>0</v>
      </c>
      <c r="X24" s="26">
        <v>0</v>
      </c>
      <c r="Y24" s="27">
        <v>0.5</v>
      </c>
      <c r="Z24" s="37">
        <v>0.4</v>
      </c>
      <c r="AA24" s="38">
        <v>0.4</v>
      </c>
      <c r="AB24" s="35" t="s">
        <v>168</v>
      </c>
    </row>
    <row r="25" spans="1:28" ht="29" x14ac:dyDescent="0.35">
      <c r="A25" s="18" t="s">
        <v>88</v>
      </c>
      <c r="B25" s="19" t="s">
        <v>89</v>
      </c>
      <c r="C25" s="20" t="s">
        <v>89</v>
      </c>
      <c r="D25" s="20" t="s">
        <v>90</v>
      </c>
      <c r="E25" s="31">
        <v>0.5</v>
      </c>
      <c r="F25" s="32">
        <v>0</v>
      </c>
      <c r="G25" s="34">
        <v>0</v>
      </c>
      <c r="H25" s="23">
        <v>0</v>
      </c>
      <c r="I25" s="23">
        <v>3.9262829999999999E-2</v>
      </c>
      <c r="J25" s="23">
        <v>3.824644E-2</v>
      </c>
      <c r="K25" s="23">
        <v>4.5879419999999983E-2</v>
      </c>
      <c r="L25" s="34">
        <v>0.12238868999999999</v>
      </c>
      <c r="M25" s="25">
        <v>3.0012E-2</v>
      </c>
      <c r="N25" s="25">
        <v>3.5128800000000002E-2</v>
      </c>
      <c r="O25" s="25">
        <v>0.10133704</v>
      </c>
      <c r="P25" s="25">
        <v>8.6192449999999976E-2</v>
      </c>
      <c r="Q25" s="25">
        <v>5.7317999999999994E-2</v>
      </c>
      <c r="R25" s="25">
        <v>5.7317999999999994E-2</v>
      </c>
      <c r="S25" s="26">
        <v>0.17977679999999999</v>
      </c>
      <c r="T25" s="25">
        <v>6.0896643333333333E-2</v>
      </c>
      <c r="U25" s="25">
        <v>6.0896643333333333E-2</v>
      </c>
      <c r="V25" s="25">
        <v>6.0896643333333333E-2</v>
      </c>
      <c r="W25" s="25">
        <v>0</v>
      </c>
      <c r="X25" s="26">
        <v>0.18268993</v>
      </c>
      <c r="Y25" s="27">
        <v>0.5</v>
      </c>
      <c r="Z25" s="37">
        <v>0.25</v>
      </c>
      <c r="AA25" s="38">
        <v>0.25</v>
      </c>
      <c r="AB25" s="36" t="s">
        <v>168</v>
      </c>
    </row>
    <row r="26" spans="1:28" ht="29" x14ac:dyDescent="0.35">
      <c r="A26" s="18" t="s">
        <v>91</v>
      </c>
      <c r="B26" s="42" t="s">
        <v>37</v>
      </c>
      <c r="C26" s="20" t="s">
        <v>38</v>
      </c>
      <c r="D26" s="43" t="s">
        <v>92</v>
      </c>
      <c r="E26" s="31">
        <v>9.8249999999999993</v>
      </c>
      <c r="F26" s="44" t="s">
        <v>0</v>
      </c>
      <c r="G26" s="45"/>
      <c r="H26" s="44"/>
      <c r="I26" s="44"/>
      <c r="J26" s="44"/>
      <c r="K26" s="44"/>
      <c r="L26" s="46">
        <v>0</v>
      </c>
      <c r="M26" s="25">
        <v>0</v>
      </c>
      <c r="N26" s="25">
        <v>9.6872129999999999</v>
      </c>
      <c r="O26" s="25">
        <v>4.8436064999999999</v>
      </c>
      <c r="P26" s="25">
        <v>4.8436064999999999</v>
      </c>
      <c r="Q26" s="25">
        <v>6.8893499999999996E-2</v>
      </c>
      <c r="R26" s="25">
        <v>6.8893499999999996E-2</v>
      </c>
      <c r="S26" s="26">
        <v>9.8249999999999993</v>
      </c>
      <c r="T26" s="25">
        <v>0</v>
      </c>
      <c r="U26" s="25">
        <v>0</v>
      </c>
      <c r="V26" s="25">
        <v>0</v>
      </c>
      <c r="W26" s="25">
        <v>0</v>
      </c>
      <c r="X26" s="26">
        <v>0</v>
      </c>
      <c r="Y26" s="27">
        <v>0.5</v>
      </c>
      <c r="Z26" s="25">
        <v>4.9124999999999996</v>
      </c>
      <c r="AA26" s="38">
        <v>4.9124999999999996</v>
      </c>
      <c r="AB26" s="35" t="s">
        <v>168</v>
      </c>
    </row>
    <row r="27" spans="1:28" ht="29" x14ac:dyDescent="0.35">
      <c r="A27" s="18" t="s">
        <v>93</v>
      </c>
      <c r="B27" s="19" t="s">
        <v>41</v>
      </c>
      <c r="C27" s="20" t="s">
        <v>38</v>
      </c>
      <c r="D27" s="43" t="s">
        <v>94</v>
      </c>
      <c r="E27" s="31">
        <v>3</v>
      </c>
      <c r="F27" s="44"/>
      <c r="G27" s="44"/>
      <c r="H27" s="44"/>
      <c r="I27" s="44"/>
      <c r="J27" s="44"/>
      <c r="K27" s="44"/>
      <c r="L27" s="26">
        <v>0</v>
      </c>
      <c r="M27" s="25">
        <v>0</v>
      </c>
      <c r="N27" s="25">
        <v>0</v>
      </c>
      <c r="O27" s="25">
        <v>0</v>
      </c>
      <c r="P27" s="25">
        <v>0</v>
      </c>
      <c r="Q27" s="25">
        <v>0.89675000000000005</v>
      </c>
      <c r="R27" s="25">
        <v>0.89675000000000005</v>
      </c>
      <c r="S27" s="26">
        <v>1.7935000000000001</v>
      </c>
      <c r="T27" s="25">
        <v>0.40216666666666667</v>
      </c>
      <c r="U27" s="25">
        <v>0.40216666666666667</v>
      </c>
      <c r="V27" s="25">
        <v>0.40216666666666667</v>
      </c>
      <c r="W27" s="25">
        <v>0</v>
      </c>
      <c r="X27" s="26">
        <v>1.2064999999999999</v>
      </c>
      <c r="Y27" s="27">
        <v>0.5</v>
      </c>
      <c r="Z27" s="25">
        <v>1.5</v>
      </c>
      <c r="AA27" s="38">
        <v>1.5</v>
      </c>
      <c r="AB27" s="47" t="s">
        <v>168</v>
      </c>
    </row>
    <row r="28" spans="1:28" x14ac:dyDescent="0.35">
      <c r="A28" s="18" t="s">
        <v>95</v>
      </c>
      <c r="B28" s="42" t="s">
        <v>55</v>
      </c>
      <c r="C28" s="43" t="s">
        <v>96</v>
      </c>
      <c r="D28" s="43" t="s">
        <v>97</v>
      </c>
      <c r="E28" s="31">
        <v>2</v>
      </c>
      <c r="F28" s="44"/>
      <c r="G28" s="44"/>
      <c r="H28" s="44"/>
      <c r="I28" s="44"/>
      <c r="J28" s="44"/>
      <c r="K28" s="44"/>
      <c r="L28" s="26">
        <v>0</v>
      </c>
      <c r="M28" s="25">
        <v>0</v>
      </c>
      <c r="N28" s="25">
        <v>0</v>
      </c>
      <c r="O28" s="25">
        <v>0</v>
      </c>
      <c r="P28" s="25">
        <v>0</v>
      </c>
      <c r="Q28" s="25">
        <v>1</v>
      </c>
      <c r="R28" s="25">
        <v>1</v>
      </c>
      <c r="S28" s="26">
        <v>2</v>
      </c>
      <c r="T28" s="25">
        <v>0</v>
      </c>
      <c r="U28" s="25">
        <v>0</v>
      </c>
      <c r="V28" s="25">
        <v>0</v>
      </c>
      <c r="W28" s="25">
        <v>0</v>
      </c>
      <c r="X28" s="26">
        <v>0</v>
      </c>
      <c r="Y28" s="27">
        <v>0.55510000000000004</v>
      </c>
      <c r="Z28" s="25">
        <v>1.1102000000000001</v>
      </c>
      <c r="AA28" s="38">
        <v>0.88980000000000004</v>
      </c>
      <c r="AB28" s="30" t="s">
        <v>167</v>
      </c>
    </row>
    <row r="29" spans="1:28" x14ac:dyDescent="0.35">
      <c r="A29" s="18" t="s">
        <v>98</v>
      </c>
      <c r="B29" s="42" t="s">
        <v>58</v>
      </c>
      <c r="C29" s="43" t="s">
        <v>99</v>
      </c>
      <c r="D29" s="43" t="s">
        <v>100</v>
      </c>
      <c r="E29" s="21">
        <v>0.85</v>
      </c>
      <c r="F29" s="44"/>
      <c r="G29" s="44"/>
      <c r="H29" s="44"/>
      <c r="I29" s="44"/>
      <c r="J29" s="44"/>
      <c r="K29" s="44"/>
      <c r="L29" s="26">
        <v>0</v>
      </c>
      <c r="M29" s="25">
        <v>0</v>
      </c>
      <c r="N29" s="25">
        <v>2.9839319999999999E-2</v>
      </c>
      <c r="O29" s="25">
        <v>1.491966E-2</v>
      </c>
      <c r="P29" s="25">
        <v>1.491966E-2</v>
      </c>
      <c r="Q29" s="25">
        <v>0.196473285</v>
      </c>
      <c r="R29" s="25">
        <v>0.196473285</v>
      </c>
      <c r="S29" s="26">
        <v>0.42278589</v>
      </c>
      <c r="T29" s="25">
        <v>0.14240470200000002</v>
      </c>
      <c r="U29" s="25">
        <v>0.14240470200000002</v>
      </c>
      <c r="V29" s="25">
        <v>0.14240470200000002</v>
      </c>
      <c r="W29" s="25">
        <v>0</v>
      </c>
      <c r="X29" s="26">
        <v>0.42721410600000004</v>
      </c>
      <c r="Y29" s="27">
        <v>0.5</v>
      </c>
      <c r="Z29" s="25">
        <v>0.42499999999999999</v>
      </c>
      <c r="AA29" s="38">
        <v>0.42499999999999999</v>
      </c>
      <c r="AB29" s="36" t="s">
        <v>168</v>
      </c>
    </row>
    <row r="30" spans="1:28" ht="29" x14ac:dyDescent="0.35">
      <c r="A30" s="18" t="s">
        <v>101</v>
      </c>
      <c r="B30" s="42" t="s">
        <v>58</v>
      </c>
      <c r="C30" s="20" t="s">
        <v>38</v>
      </c>
      <c r="D30" s="43" t="s">
        <v>102</v>
      </c>
      <c r="E30" s="31">
        <v>0.5</v>
      </c>
      <c r="F30" s="44"/>
      <c r="G30" s="44"/>
      <c r="H30" s="44"/>
      <c r="I30" s="44"/>
      <c r="J30" s="44"/>
      <c r="K30" s="44"/>
      <c r="L30" s="26">
        <v>0</v>
      </c>
      <c r="M30" s="25">
        <v>0</v>
      </c>
      <c r="N30" s="25">
        <v>0</v>
      </c>
      <c r="O30" s="25">
        <v>0</v>
      </c>
      <c r="P30" s="25">
        <v>0</v>
      </c>
      <c r="Q30" s="25">
        <v>0.15</v>
      </c>
      <c r="R30" s="25">
        <v>0.15</v>
      </c>
      <c r="S30" s="26">
        <v>0.3</v>
      </c>
      <c r="T30" s="25">
        <v>6.6666666666666666E-2</v>
      </c>
      <c r="U30" s="25">
        <v>6.6666666666666666E-2</v>
      </c>
      <c r="V30" s="25">
        <v>6.6666666666666666E-2</v>
      </c>
      <c r="W30" s="25">
        <v>0</v>
      </c>
      <c r="X30" s="26">
        <v>0.2</v>
      </c>
      <c r="Y30" s="98">
        <v>0</v>
      </c>
      <c r="Z30" s="25">
        <v>0</v>
      </c>
      <c r="AA30" s="38">
        <v>0.5</v>
      </c>
      <c r="AB30" s="35" t="s">
        <v>129</v>
      </c>
    </row>
    <row r="31" spans="1:28" ht="29" x14ac:dyDescent="0.35">
      <c r="A31" s="18" t="s">
        <v>103</v>
      </c>
      <c r="B31" s="42" t="s">
        <v>58</v>
      </c>
      <c r="C31" s="20" t="s">
        <v>38</v>
      </c>
      <c r="D31" s="43" t="s">
        <v>104</v>
      </c>
      <c r="E31" s="21">
        <v>0</v>
      </c>
      <c r="F31" s="44"/>
      <c r="G31" s="44"/>
      <c r="H31" s="44"/>
      <c r="I31" s="44"/>
      <c r="J31" s="44"/>
      <c r="K31" s="44"/>
      <c r="L31" s="26">
        <v>0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25">
        <v>0</v>
      </c>
      <c r="S31" s="26">
        <v>0</v>
      </c>
      <c r="T31" s="25">
        <v>0</v>
      </c>
      <c r="U31" s="25">
        <v>0</v>
      </c>
      <c r="V31" s="25">
        <v>0</v>
      </c>
      <c r="W31" s="25">
        <v>0</v>
      </c>
      <c r="X31" s="26">
        <v>0</v>
      </c>
      <c r="Y31" s="98">
        <v>0</v>
      </c>
      <c r="Z31" s="25">
        <v>0</v>
      </c>
      <c r="AA31" s="38">
        <v>0</v>
      </c>
      <c r="AB31" s="36" t="s">
        <v>129</v>
      </c>
    </row>
    <row r="32" spans="1:28" ht="29" x14ac:dyDescent="0.35">
      <c r="A32" s="18" t="s">
        <v>105</v>
      </c>
      <c r="B32" s="42" t="s">
        <v>58</v>
      </c>
      <c r="C32" s="20" t="s">
        <v>38</v>
      </c>
      <c r="D32" s="48" t="s">
        <v>106</v>
      </c>
      <c r="E32" s="21">
        <v>1.1000000000000001</v>
      </c>
      <c r="F32" s="44"/>
      <c r="G32" s="44"/>
      <c r="H32" s="44"/>
      <c r="I32" s="44"/>
      <c r="J32" s="44"/>
      <c r="K32" s="44"/>
      <c r="L32" s="26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0.38750000000000001</v>
      </c>
      <c r="R32" s="25">
        <v>0.38750000000000001</v>
      </c>
      <c r="S32" s="26">
        <v>0.77500000000000002</v>
      </c>
      <c r="T32" s="25">
        <v>0.10833333333333332</v>
      </c>
      <c r="U32" s="25">
        <v>0.10833333333333332</v>
      </c>
      <c r="V32" s="25">
        <v>0.10833333333333332</v>
      </c>
      <c r="W32" s="25">
        <v>0</v>
      </c>
      <c r="X32" s="26">
        <v>0.32500000000000001</v>
      </c>
      <c r="Y32" s="98">
        <v>0</v>
      </c>
      <c r="Z32" s="25">
        <v>0</v>
      </c>
      <c r="AA32" s="38">
        <v>1.1000000000000001</v>
      </c>
      <c r="AB32" s="35" t="s">
        <v>129</v>
      </c>
    </row>
    <row r="33" spans="1:28" ht="29" x14ac:dyDescent="0.35">
      <c r="A33" s="18" t="s">
        <v>107</v>
      </c>
      <c r="B33" s="42" t="s">
        <v>58</v>
      </c>
      <c r="C33" s="20" t="s">
        <v>38</v>
      </c>
      <c r="D33" s="48" t="s">
        <v>108</v>
      </c>
      <c r="E33" s="21">
        <v>0.8</v>
      </c>
      <c r="F33" s="44"/>
      <c r="G33" s="44"/>
      <c r="H33" s="44"/>
      <c r="I33" s="44"/>
      <c r="J33" s="44"/>
      <c r="K33" s="44"/>
      <c r="L33" s="26">
        <v>0</v>
      </c>
      <c r="M33" s="25">
        <v>0</v>
      </c>
      <c r="N33" s="25">
        <v>1.2934129999999999E-2</v>
      </c>
      <c r="O33" s="25">
        <v>1.2934129999999999E-2</v>
      </c>
      <c r="P33" s="25">
        <v>0</v>
      </c>
      <c r="Q33" s="25">
        <v>0.39353293499999997</v>
      </c>
      <c r="R33" s="25">
        <v>0.39353293499999997</v>
      </c>
      <c r="S33" s="26">
        <v>0.8</v>
      </c>
      <c r="T33" s="25">
        <v>0</v>
      </c>
      <c r="U33" s="25">
        <v>0</v>
      </c>
      <c r="V33" s="25">
        <v>0</v>
      </c>
      <c r="W33" s="25">
        <v>0</v>
      </c>
      <c r="X33" s="26">
        <v>0</v>
      </c>
      <c r="Y33" s="98">
        <v>0</v>
      </c>
      <c r="Z33" s="25">
        <v>0</v>
      </c>
      <c r="AA33" s="38">
        <v>0.8</v>
      </c>
      <c r="AB33" s="36" t="s">
        <v>129</v>
      </c>
    </row>
    <row r="34" spans="1:28" ht="29" x14ac:dyDescent="0.35">
      <c r="A34" s="18" t="s">
        <v>109</v>
      </c>
      <c r="B34" s="42" t="s">
        <v>61</v>
      </c>
      <c r="C34" s="20" t="s">
        <v>38</v>
      </c>
      <c r="D34" s="43" t="s">
        <v>110</v>
      </c>
      <c r="E34" s="21">
        <v>1.3</v>
      </c>
      <c r="F34" s="44"/>
      <c r="G34" s="44"/>
      <c r="H34" s="44"/>
      <c r="I34" s="44"/>
      <c r="J34" s="44"/>
      <c r="K34" s="44"/>
      <c r="L34" s="26">
        <v>0</v>
      </c>
      <c r="M34" s="25">
        <v>0</v>
      </c>
      <c r="N34" s="25">
        <v>0.6</v>
      </c>
      <c r="O34" s="25">
        <v>0.6</v>
      </c>
      <c r="P34" s="25">
        <v>0</v>
      </c>
      <c r="Q34" s="25">
        <v>0.28999999999999998</v>
      </c>
      <c r="R34" s="25">
        <v>0.28999999999999998</v>
      </c>
      <c r="S34" s="26">
        <v>1.18</v>
      </c>
      <c r="T34" s="25">
        <v>0.04</v>
      </c>
      <c r="U34" s="25">
        <v>0.04</v>
      </c>
      <c r="V34" s="25">
        <v>0.04</v>
      </c>
      <c r="W34" s="25">
        <v>0</v>
      </c>
      <c r="X34" s="26">
        <v>0.12</v>
      </c>
      <c r="Y34" s="27">
        <v>0.5</v>
      </c>
      <c r="Z34" s="25">
        <v>0.65</v>
      </c>
      <c r="AA34" s="38">
        <v>0.65</v>
      </c>
      <c r="AB34" s="30" t="s">
        <v>168</v>
      </c>
    </row>
    <row r="35" spans="1:28" ht="29" x14ac:dyDescent="0.35">
      <c r="A35" s="18" t="s">
        <v>111</v>
      </c>
      <c r="B35" s="42" t="s">
        <v>61</v>
      </c>
      <c r="C35" s="20" t="s">
        <v>52</v>
      </c>
      <c r="D35" s="43" t="s">
        <v>112</v>
      </c>
      <c r="E35" s="31">
        <v>0.6</v>
      </c>
      <c r="F35" s="44"/>
      <c r="G35" s="44"/>
      <c r="H35" s="44"/>
      <c r="I35" s="44"/>
      <c r="J35" s="44"/>
      <c r="K35" s="44"/>
      <c r="L35" s="26">
        <v>0</v>
      </c>
      <c r="M35" s="25">
        <v>0</v>
      </c>
      <c r="N35" s="25">
        <v>0</v>
      </c>
      <c r="O35" s="25">
        <v>0</v>
      </c>
      <c r="P35" s="25">
        <v>0</v>
      </c>
      <c r="Q35" s="25">
        <v>9.9999299999999999E-2</v>
      </c>
      <c r="R35" s="25">
        <v>9.9999299999999999E-2</v>
      </c>
      <c r="S35" s="26">
        <v>0.1999986</v>
      </c>
      <c r="T35" s="25">
        <v>0.13333379999999997</v>
      </c>
      <c r="U35" s="25">
        <v>0.13333379999999997</v>
      </c>
      <c r="V35" s="25">
        <v>0.13333379999999997</v>
      </c>
      <c r="W35" s="25">
        <v>0</v>
      </c>
      <c r="X35" s="26">
        <v>0.40000139999999995</v>
      </c>
      <c r="Y35" s="27">
        <v>0.5</v>
      </c>
      <c r="Z35" s="25">
        <v>0.3</v>
      </c>
      <c r="AA35" s="38">
        <v>0.3</v>
      </c>
      <c r="AB35" s="35" t="s">
        <v>168</v>
      </c>
    </row>
    <row r="36" spans="1:28" x14ac:dyDescent="0.35">
      <c r="A36" s="18" t="s">
        <v>113</v>
      </c>
      <c r="B36" s="42" t="s">
        <v>61</v>
      </c>
      <c r="C36" s="43" t="s">
        <v>96</v>
      </c>
      <c r="D36" s="43" t="s">
        <v>114</v>
      </c>
      <c r="E36" s="31">
        <v>1</v>
      </c>
      <c r="F36" s="44"/>
      <c r="G36" s="44"/>
      <c r="H36" s="44"/>
      <c r="I36" s="44"/>
      <c r="J36" s="44"/>
      <c r="K36" s="44"/>
      <c r="L36" s="26">
        <v>0</v>
      </c>
      <c r="M36" s="25">
        <v>0</v>
      </c>
      <c r="N36" s="25">
        <v>0.24699499999999999</v>
      </c>
      <c r="O36" s="25">
        <v>0.1234975</v>
      </c>
      <c r="P36" s="25">
        <v>0.1234975</v>
      </c>
      <c r="Q36" s="25">
        <v>0.2139095</v>
      </c>
      <c r="R36" s="25">
        <v>0.2139095</v>
      </c>
      <c r="S36" s="26">
        <v>0.67481400000000002</v>
      </c>
      <c r="T36" s="25">
        <v>0.10839533333333333</v>
      </c>
      <c r="U36" s="25">
        <v>0.10839533333333333</v>
      </c>
      <c r="V36" s="25">
        <v>0.10839533333333333</v>
      </c>
      <c r="W36" s="25">
        <v>0</v>
      </c>
      <c r="X36" s="26">
        <v>0.32518599999999998</v>
      </c>
      <c r="Y36" s="27">
        <v>0.5</v>
      </c>
      <c r="Z36" s="25">
        <v>0.5</v>
      </c>
      <c r="AA36" s="38">
        <v>0.5</v>
      </c>
      <c r="AB36" s="35" t="s">
        <v>168</v>
      </c>
    </row>
    <row r="37" spans="1:28" ht="29" x14ac:dyDescent="0.35">
      <c r="A37" s="18" t="s">
        <v>115</v>
      </c>
      <c r="B37" s="42" t="s">
        <v>61</v>
      </c>
      <c r="C37" s="20" t="s">
        <v>38</v>
      </c>
      <c r="D37" s="43" t="s">
        <v>116</v>
      </c>
      <c r="E37" s="31">
        <v>0.4</v>
      </c>
      <c r="F37" s="44"/>
      <c r="G37" s="44"/>
      <c r="H37" s="44"/>
      <c r="I37" s="44"/>
      <c r="J37" s="44"/>
      <c r="K37" s="44"/>
      <c r="L37" s="26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6">
        <v>0</v>
      </c>
      <c r="T37" s="25">
        <v>0.26666666666666666</v>
      </c>
      <c r="U37" s="25">
        <v>0.26666666666666666</v>
      </c>
      <c r="V37" s="25">
        <v>0.26666666666666666</v>
      </c>
      <c r="W37" s="25">
        <v>0</v>
      </c>
      <c r="X37" s="26">
        <v>0.8</v>
      </c>
      <c r="Y37" s="27">
        <v>0.5</v>
      </c>
      <c r="Z37" s="25">
        <v>0.2</v>
      </c>
      <c r="AA37" s="38">
        <v>0.2</v>
      </c>
      <c r="AB37" s="35" t="s">
        <v>168</v>
      </c>
    </row>
    <row r="38" spans="1:28" ht="29" x14ac:dyDescent="0.35">
      <c r="A38" s="18" t="s">
        <v>117</v>
      </c>
      <c r="B38" s="42" t="s">
        <v>71</v>
      </c>
      <c r="C38" s="20" t="s">
        <v>38</v>
      </c>
      <c r="D38" s="43" t="s">
        <v>118</v>
      </c>
      <c r="E38" s="31">
        <v>0.4</v>
      </c>
      <c r="F38" s="44"/>
      <c r="G38" s="44"/>
      <c r="H38" s="44"/>
      <c r="I38" s="44"/>
      <c r="J38" s="44"/>
      <c r="K38" s="44"/>
      <c r="L38" s="26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0.2</v>
      </c>
      <c r="R38" s="25">
        <v>0.2</v>
      </c>
      <c r="S38" s="26">
        <v>0.4</v>
      </c>
      <c r="T38" s="25">
        <v>0</v>
      </c>
      <c r="U38" s="25">
        <v>0</v>
      </c>
      <c r="V38" s="25">
        <v>0</v>
      </c>
      <c r="W38" s="25">
        <v>0</v>
      </c>
      <c r="X38" s="26">
        <v>0</v>
      </c>
      <c r="Y38" s="98">
        <v>0</v>
      </c>
      <c r="Z38" s="25">
        <v>0</v>
      </c>
      <c r="AA38" s="38">
        <v>0.4</v>
      </c>
      <c r="AB38" s="36" t="s">
        <v>129</v>
      </c>
    </row>
    <row r="39" spans="1:28" x14ac:dyDescent="0.35">
      <c r="A39" s="18" t="s">
        <v>119</v>
      </c>
      <c r="B39" s="42" t="s">
        <v>120</v>
      </c>
      <c r="C39" s="43" t="s">
        <v>96</v>
      </c>
      <c r="D39" s="43" t="s">
        <v>121</v>
      </c>
      <c r="E39" s="31">
        <v>1.25</v>
      </c>
      <c r="F39" s="44"/>
      <c r="G39" s="44"/>
      <c r="H39" s="44"/>
      <c r="I39" s="44"/>
      <c r="J39" s="44"/>
      <c r="K39" s="44"/>
      <c r="L39" s="26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0.20833333333333334</v>
      </c>
      <c r="R39" s="25">
        <v>0.20833333333333334</v>
      </c>
      <c r="S39" s="26">
        <v>0.41666666666666669</v>
      </c>
      <c r="T39" s="25">
        <v>0.27777777777777773</v>
      </c>
      <c r="U39" s="25">
        <v>0.27777777777777773</v>
      </c>
      <c r="V39" s="25">
        <v>0.27777777777777773</v>
      </c>
      <c r="W39" s="25">
        <v>0</v>
      </c>
      <c r="X39" s="26">
        <v>0.83333333333333326</v>
      </c>
      <c r="Y39" s="98">
        <v>0</v>
      </c>
      <c r="Z39" s="25">
        <v>0</v>
      </c>
      <c r="AA39" s="38">
        <v>1.25</v>
      </c>
      <c r="AB39" s="36" t="s">
        <v>129</v>
      </c>
    </row>
    <row r="40" spans="1:28" x14ac:dyDescent="0.35">
      <c r="A40" s="43"/>
      <c r="B40" s="49"/>
      <c r="C40" s="50"/>
      <c r="D40" s="51" t="s">
        <v>122</v>
      </c>
      <c r="E40" s="52">
        <v>140.72912467</v>
      </c>
      <c r="F40" s="53"/>
      <c r="G40" s="54"/>
      <c r="H40" s="54"/>
      <c r="I40" s="55"/>
      <c r="J40" s="55"/>
      <c r="K40" s="52">
        <v>3.8502121100000033</v>
      </c>
      <c r="L40" s="52">
        <v>9.564698040000005</v>
      </c>
      <c r="M40" s="52">
        <v>3.13571979</v>
      </c>
      <c r="N40" s="52">
        <v>13.983901299999999</v>
      </c>
      <c r="O40" s="52">
        <v>39.903719264999992</v>
      </c>
      <c r="P40" s="52">
        <v>48.775440095</v>
      </c>
      <c r="Q40" s="52">
        <v>17.82545003678333</v>
      </c>
      <c r="R40" s="52">
        <v>17.82545003678333</v>
      </c>
      <c r="S40" s="52">
        <v>52.770521163566663</v>
      </c>
      <c r="T40" s="52">
        <v>5.5910866041111111</v>
      </c>
      <c r="U40" s="52">
        <v>5.5910866041111111</v>
      </c>
      <c r="V40" s="52">
        <v>5.5910866041111111</v>
      </c>
      <c r="W40" s="52">
        <v>0</v>
      </c>
      <c r="X40" s="52">
        <v>16.773259812333333</v>
      </c>
      <c r="Y40" s="52"/>
      <c r="Z40" s="52">
        <v>70.195130249861009</v>
      </c>
      <c r="AA40" s="52">
        <v>70.533994420138995</v>
      </c>
      <c r="AB40" s="52"/>
    </row>
    <row r="41" spans="1:28" x14ac:dyDescent="0.35">
      <c r="A41" s="43"/>
      <c r="B41" s="49" t="s">
        <v>0</v>
      </c>
      <c r="C41" s="50" t="s">
        <v>0</v>
      </c>
      <c r="D41" s="51" t="s">
        <v>123</v>
      </c>
      <c r="E41" s="52">
        <v>4.2078905379510099</v>
      </c>
      <c r="F41" s="53"/>
      <c r="G41" s="54"/>
      <c r="H41" s="54"/>
      <c r="I41" s="55"/>
      <c r="J41" s="55"/>
      <c r="K41" s="52"/>
      <c r="L41" s="52"/>
      <c r="M41" s="52"/>
      <c r="N41" s="52"/>
      <c r="O41" s="52"/>
      <c r="P41" s="52"/>
      <c r="Q41" s="52"/>
      <c r="R41" s="52"/>
      <c r="S41" s="52">
        <v>1.6415688364333001</v>
      </c>
      <c r="T41" s="52"/>
      <c r="U41" s="52"/>
      <c r="V41" s="52"/>
      <c r="W41" s="52"/>
      <c r="X41" s="52">
        <v>2.5663217015177104</v>
      </c>
      <c r="Y41" s="52"/>
      <c r="Z41" s="52"/>
      <c r="AA41" s="52"/>
      <c r="AB41" s="52"/>
    </row>
    <row r="42" spans="1:28" x14ac:dyDescent="0.35">
      <c r="A42" s="43"/>
      <c r="B42" s="49" t="s">
        <v>0</v>
      </c>
      <c r="C42" s="50" t="s">
        <v>0</v>
      </c>
      <c r="D42" s="51" t="s">
        <v>124</v>
      </c>
      <c r="E42" s="52">
        <v>144.93701520795102</v>
      </c>
      <c r="F42" s="53"/>
      <c r="G42" s="54"/>
      <c r="H42" s="54"/>
      <c r="I42" s="55"/>
      <c r="J42" s="55"/>
      <c r="K42" s="52"/>
      <c r="L42" s="52"/>
      <c r="M42" s="52"/>
      <c r="N42" s="56"/>
      <c r="O42" s="57">
        <v>0.44997854685346889</v>
      </c>
      <c r="P42" s="57">
        <v>0.55002145314653106</v>
      </c>
      <c r="Q42" s="58"/>
      <c r="R42" s="52"/>
      <c r="S42" s="52">
        <v>54.412089999999964</v>
      </c>
      <c r="T42" s="52"/>
      <c r="U42" s="52"/>
      <c r="V42" s="52"/>
      <c r="W42" s="52"/>
      <c r="X42" s="52">
        <v>19.339581513851048</v>
      </c>
      <c r="Y42" s="52"/>
      <c r="Z42" s="52"/>
      <c r="AA42" s="52"/>
      <c r="AB42" s="52"/>
    </row>
    <row r="43" spans="1:28" x14ac:dyDescent="0.35">
      <c r="A43" s="59"/>
      <c r="B43" s="60"/>
      <c r="C43" s="61"/>
      <c r="D43" s="62"/>
      <c r="E43" s="63"/>
      <c r="F43" s="64"/>
      <c r="G43" s="65"/>
      <c r="H43" s="65"/>
      <c r="I43" s="66"/>
      <c r="J43" s="66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104" t="s">
        <v>125</v>
      </c>
      <c r="X43" s="104"/>
      <c r="Y43" s="104"/>
      <c r="Z43" s="104"/>
      <c r="AA43" s="104"/>
      <c r="AB43" s="104"/>
    </row>
    <row r="44" spans="1:28" x14ac:dyDescent="0.35">
      <c r="A44" s="59"/>
      <c r="B44" s="60"/>
      <c r="C44" s="61"/>
      <c r="D44" s="62"/>
      <c r="E44" s="63"/>
      <c r="F44" s="64"/>
      <c r="G44" s="65"/>
      <c r="H44" s="65"/>
      <c r="I44" s="66"/>
      <c r="J44" s="66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</row>
    <row r="45" spans="1:28" s="73" customFormat="1" x14ac:dyDescent="0.35">
      <c r="A45" s="67"/>
      <c r="B45" s="60"/>
      <c r="C45" s="68"/>
      <c r="D45" s="69" t="s">
        <v>126</v>
      </c>
      <c r="E45" s="70">
        <v>59.900688109999997</v>
      </c>
      <c r="F45" s="63"/>
      <c r="G45" s="71"/>
      <c r="H45" s="71"/>
      <c r="I45" s="72"/>
      <c r="J45" s="72"/>
      <c r="K45" s="72"/>
      <c r="L45" s="72"/>
      <c r="M45" s="72"/>
      <c r="N45" s="72"/>
      <c r="Q45" s="72"/>
      <c r="R45" s="72"/>
      <c r="S45" s="70">
        <v>4.2970319850000003</v>
      </c>
      <c r="T45" s="72"/>
      <c r="U45" s="72"/>
      <c r="V45" s="72"/>
      <c r="W45" s="72"/>
      <c r="X45" s="70">
        <v>2.4947819849999999</v>
      </c>
      <c r="Y45" s="72"/>
      <c r="Z45" s="72"/>
      <c r="AA45" s="72"/>
    </row>
    <row r="46" spans="1:28" s="73" customFormat="1" x14ac:dyDescent="0.35">
      <c r="A46" s="67"/>
      <c r="B46" s="60"/>
      <c r="C46" s="68"/>
      <c r="D46" s="69" t="s">
        <v>127</v>
      </c>
      <c r="E46" s="70">
        <v>44.165836559999995</v>
      </c>
      <c r="F46" s="63"/>
      <c r="G46" s="71"/>
      <c r="H46" s="71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0">
        <v>23.215333014600002</v>
      </c>
      <c r="T46" s="72"/>
      <c r="U46" s="72"/>
      <c r="V46" s="72"/>
      <c r="W46" s="72"/>
      <c r="X46" s="70">
        <v>9.3430802814000025</v>
      </c>
      <c r="Y46" s="72"/>
      <c r="Z46" s="72"/>
      <c r="AA46" s="72"/>
      <c r="AB46" s="74"/>
    </row>
    <row r="47" spans="1:28" s="73" customFormat="1" x14ac:dyDescent="0.35">
      <c r="A47" s="67"/>
      <c r="B47" s="60"/>
      <c r="C47" s="68"/>
      <c r="D47" s="75" t="s">
        <v>128</v>
      </c>
      <c r="E47" s="70">
        <v>16.512599999999999</v>
      </c>
      <c r="F47" s="63"/>
      <c r="G47" s="71"/>
      <c r="H47" s="71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0">
        <v>12.6805700474</v>
      </c>
      <c r="T47" s="72"/>
      <c r="U47" s="72"/>
      <c r="V47" s="72"/>
      <c r="W47" s="72"/>
      <c r="X47" s="70">
        <v>1.2422850726000001</v>
      </c>
      <c r="Y47" s="72"/>
      <c r="Z47" s="72"/>
      <c r="AA47" s="72"/>
    </row>
    <row r="48" spans="1:28" s="73" customFormat="1" x14ac:dyDescent="0.35">
      <c r="A48" s="67"/>
      <c r="B48" s="60"/>
      <c r="C48" s="68"/>
      <c r="D48" s="75" t="s">
        <v>129</v>
      </c>
      <c r="E48" s="76">
        <v>20.150000000000002</v>
      </c>
      <c r="F48" s="63"/>
      <c r="G48" s="71"/>
      <c r="H48" s="71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0">
        <v>12.577586116566668</v>
      </c>
      <c r="T48" s="72"/>
      <c r="U48" s="72"/>
      <c r="V48" s="72"/>
      <c r="W48" s="72"/>
      <c r="X48" s="70">
        <v>3.6931124733333336</v>
      </c>
      <c r="Y48" s="72"/>
      <c r="Z48" s="72"/>
      <c r="AA48" s="72"/>
    </row>
    <row r="49" spans="5:5" x14ac:dyDescent="0.35">
      <c r="E49" s="77">
        <v>140.72912467</v>
      </c>
    </row>
    <row r="65" spans="7:24" x14ac:dyDescent="0.35">
      <c r="G65" s="78"/>
      <c r="H65" s="78"/>
      <c r="I65" s="78"/>
      <c r="J65" s="78"/>
      <c r="L65" s="79"/>
    </row>
    <row r="66" spans="7:24" x14ac:dyDescent="0.35">
      <c r="H66" s="78"/>
      <c r="J66" s="78"/>
    </row>
    <row r="67" spans="7:24" x14ac:dyDescent="0.35">
      <c r="L67" s="79"/>
    </row>
    <row r="68" spans="7:24" x14ac:dyDescent="0.35">
      <c r="L68" s="79"/>
      <c r="S68" s="78"/>
      <c r="X68" s="78"/>
    </row>
    <row r="69" spans="7:24" x14ac:dyDescent="0.35">
      <c r="L69" s="78"/>
      <c r="X69" s="78"/>
    </row>
    <row r="70" spans="7:24" x14ac:dyDescent="0.35">
      <c r="L70" s="78"/>
    </row>
    <row r="71" spans="7:24" x14ac:dyDescent="0.35">
      <c r="L71" s="78"/>
    </row>
    <row r="72" spans="7:24" x14ac:dyDescent="0.35">
      <c r="L72" s="78"/>
      <c r="M72" s="78"/>
      <c r="N72" s="78"/>
      <c r="O72" s="78"/>
      <c r="P72" s="78"/>
    </row>
    <row r="73" spans="7:24" x14ac:dyDescent="0.35">
      <c r="L73" s="78"/>
    </row>
    <row r="74" spans="7:24" x14ac:dyDescent="0.35">
      <c r="L74" s="78"/>
    </row>
    <row r="75" spans="7:24" x14ac:dyDescent="0.35">
      <c r="L75" s="78"/>
      <c r="M75" s="78"/>
      <c r="N75" s="78"/>
      <c r="O75" s="78"/>
      <c r="P75" s="78"/>
    </row>
  </sheetData>
  <mergeCells count="5">
    <mergeCell ref="F3:L3"/>
    <mergeCell ref="O3:P3"/>
    <mergeCell ref="Q3:X3"/>
    <mergeCell ref="Z3:AB3"/>
    <mergeCell ref="W43:AB43"/>
  </mergeCells>
  <pageMargins left="0.7" right="0.7" top="0.75" bottom="0.75" header="0.3" footer="0.3"/>
  <pageSetup paperSize="3" orientation="landscape" r:id="rId1"/>
  <rowBreaks count="1" manualBreakCount="1">
    <brk id="25" max="33" man="1"/>
  </rowBreaks>
  <colBreaks count="1" manualBreakCount="1">
    <brk id="18" max="4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DEE47-A355-4FDF-8350-3DD778E1AE33}">
  <sheetPr>
    <tabColor rgb="FF00B050"/>
  </sheetPr>
  <dimension ref="A1:D55"/>
  <sheetViews>
    <sheetView topLeftCell="A3" workbookViewId="0">
      <selection activeCell="D44" sqref="D44"/>
    </sheetView>
  </sheetViews>
  <sheetFormatPr defaultRowHeight="14.5" x14ac:dyDescent="0.35"/>
  <cols>
    <col min="1" max="1" width="34.1796875" customWidth="1"/>
    <col min="2" max="2" width="21.1796875" bestFit="1" customWidth="1"/>
    <col min="3" max="3" width="28.26953125" bestFit="1" customWidth="1"/>
    <col min="4" max="4" width="51.54296875" customWidth="1"/>
  </cols>
  <sheetData>
    <row r="1" spans="1:4" hidden="1" x14ac:dyDescent="0.35">
      <c r="A1" s="80" t="s">
        <v>130</v>
      </c>
      <c r="B1" s="81"/>
      <c r="C1" s="81"/>
      <c r="D1" s="81"/>
    </row>
    <row r="2" spans="1:4" hidden="1" x14ac:dyDescent="0.35"/>
    <row r="3" spans="1:4" x14ac:dyDescent="0.35">
      <c r="A3" s="82" t="s">
        <v>131</v>
      </c>
      <c r="B3" s="82" t="s">
        <v>132</v>
      </c>
      <c r="C3" s="82" t="s">
        <v>133</v>
      </c>
      <c r="D3" s="82" t="s">
        <v>134</v>
      </c>
    </row>
    <row r="4" spans="1:4" x14ac:dyDescent="0.35">
      <c r="A4" t="s">
        <v>135</v>
      </c>
      <c r="B4" s="83">
        <f>B8/4</f>
        <v>149.25</v>
      </c>
      <c r="C4" s="83">
        <v>14.9</v>
      </c>
      <c r="D4" t="s">
        <v>136</v>
      </c>
    </row>
    <row r="5" spans="1:4" x14ac:dyDescent="0.35">
      <c r="A5" t="s">
        <v>137</v>
      </c>
      <c r="B5" s="83">
        <v>149.25</v>
      </c>
      <c r="C5" s="83">
        <v>14.9</v>
      </c>
      <c r="D5" t="s">
        <v>136</v>
      </c>
    </row>
    <row r="6" spans="1:4" x14ac:dyDescent="0.35">
      <c r="A6" t="s">
        <v>138</v>
      </c>
      <c r="B6" s="83">
        <v>149.25</v>
      </c>
      <c r="C6" s="83">
        <v>14.9</v>
      </c>
      <c r="D6" t="s">
        <v>139</v>
      </c>
    </row>
    <row r="7" spans="1:4" x14ac:dyDescent="0.35">
      <c r="A7" t="s">
        <v>140</v>
      </c>
      <c r="B7" s="83">
        <v>149.25</v>
      </c>
      <c r="C7" s="83">
        <v>14.9</v>
      </c>
      <c r="D7" t="s">
        <v>139</v>
      </c>
    </row>
    <row r="8" spans="1:4" x14ac:dyDescent="0.35">
      <c r="B8" s="83">
        <v>597</v>
      </c>
      <c r="C8" s="83">
        <f>SUM(C4:C7)</f>
        <v>59.6</v>
      </c>
      <c r="D8" t="s">
        <v>141</v>
      </c>
    </row>
    <row r="9" spans="1:4" x14ac:dyDescent="0.35">
      <c r="B9" s="83"/>
      <c r="C9" s="83"/>
    </row>
    <row r="10" spans="1:4" x14ac:dyDescent="0.35">
      <c r="A10" s="80" t="s">
        <v>142</v>
      </c>
      <c r="B10" s="84"/>
      <c r="C10" s="84"/>
      <c r="D10" s="81"/>
    </row>
    <row r="11" spans="1:4" x14ac:dyDescent="0.35">
      <c r="B11" s="83"/>
      <c r="C11" s="83"/>
    </row>
    <row r="12" spans="1:4" x14ac:dyDescent="0.35">
      <c r="A12" s="85" t="s">
        <v>131</v>
      </c>
      <c r="B12" s="85" t="s">
        <v>132</v>
      </c>
      <c r="C12" s="85" t="s">
        <v>133</v>
      </c>
      <c r="D12" s="85" t="s">
        <v>134</v>
      </c>
    </row>
    <row r="13" spans="1:4" x14ac:dyDescent="0.35">
      <c r="A13" t="s">
        <v>135</v>
      </c>
      <c r="B13" s="83">
        <v>166.7</v>
      </c>
      <c r="C13" s="83">
        <v>16.399999999999999</v>
      </c>
      <c r="D13" t="s">
        <v>136</v>
      </c>
    </row>
    <row r="14" spans="1:4" x14ac:dyDescent="0.35">
      <c r="A14" t="s">
        <v>137</v>
      </c>
      <c r="B14" s="83">
        <v>170.7</v>
      </c>
      <c r="C14" s="83">
        <v>16.7</v>
      </c>
      <c r="D14" t="s">
        <v>136</v>
      </c>
    </row>
    <row r="15" spans="1:4" x14ac:dyDescent="0.35">
      <c r="A15" t="s">
        <v>138</v>
      </c>
      <c r="B15" s="83">
        <v>168.7</v>
      </c>
      <c r="C15" s="83">
        <v>16.600000000000001</v>
      </c>
      <c r="D15" t="s">
        <v>139</v>
      </c>
    </row>
    <row r="16" spans="1:4" x14ac:dyDescent="0.35">
      <c r="A16" t="s">
        <v>140</v>
      </c>
      <c r="B16" s="83">
        <v>168.7</v>
      </c>
      <c r="C16" s="83">
        <v>16.600000000000001</v>
      </c>
      <c r="D16" t="s">
        <v>139</v>
      </c>
    </row>
    <row r="17" spans="1:4" x14ac:dyDescent="0.35">
      <c r="B17" s="83">
        <f>SUM(B13:B16)</f>
        <v>674.8</v>
      </c>
      <c r="C17" s="83">
        <f>SUM(C13:C16)</f>
        <v>66.3</v>
      </c>
      <c r="D17" t="s">
        <v>141</v>
      </c>
    </row>
    <row r="18" spans="1:4" x14ac:dyDescent="0.35">
      <c r="B18" s="83"/>
      <c r="C18" s="83"/>
    </row>
    <row r="19" spans="1:4" x14ac:dyDescent="0.35">
      <c r="A19" s="80" t="s">
        <v>143</v>
      </c>
      <c r="B19" s="81"/>
      <c r="C19" s="81"/>
      <c r="D19" s="81"/>
    </row>
    <row r="21" spans="1:4" x14ac:dyDescent="0.35">
      <c r="A21" s="85" t="s">
        <v>131</v>
      </c>
      <c r="B21" s="85" t="s">
        <v>132</v>
      </c>
      <c r="C21" s="85" t="s">
        <v>133</v>
      </c>
      <c r="D21" s="85" t="s">
        <v>134</v>
      </c>
    </row>
    <row r="22" spans="1:4" x14ac:dyDescent="0.35">
      <c r="A22" t="s">
        <v>135</v>
      </c>
      <c r="B22" s="86">
        <v>168.5</v>
      </c>
      <c r="C22" s="86">
        <v>16.440000000000001</v>
      </c>
      <c r="D22" t="s">
        <v>136</v>
      </c>
    </row>
    <row r="23" spans="1:4" x14ac:dyDescent="0.35">
      <c r="A23" t="s">
        <v>137</v>
      </c>
      <c r="B23" s="86">
        <v>171.9</v>
      </c>
      <c r="C23" s="86">
        <v>16.73</v>
      </c>
      <c r="D23" t="s">
        <v>136</v>
      </c>
    </row>
    <row r="24" spans="1:4" x14ac:dyDescent="0.35">
      <c r="A24" t="s">
        <v>138</v>
      </c>
      <c r="B24" s="86">
        <v>174.3</v>
      </c>
      <c r="C24" s="86">
        <v>16.96</v>
      </c>
      <c r="D24" t="s">
        <v>144</v>
      </c>
    </row>
    <row r="25" spans="1:4" x14ac:dyDescent="0.35">
      <c r="A25" t="s">
        <v>140</v>
      </c>
      <c r="B25" s="86">
        <v>176</v>
      </c>
      <c r="C25" s="86">
        <v>17.100000000000001</v>
      </c>
      <c r="D25" t="s">
        <v>144</v>
      </c>
    </row>
    <row r="26" spans="1:4" x14ac:dyDescent="0.35">
      <c r="A26" t="s">
        <v>145</v>
      </c>
      <c r="B26" s="86">
        <v>50</v>
      </c>
      <c r="C26" s="86">
        <v>5</v>
      </c>
      <c r="D26" t="s">
        <v>146</v>
      </c>
    </row>
    <row r="27" spans="1:4" x14ac:dyDescent="0.35">
      <c r="B27" s="83">
        <f>SUM(B22:B26)</f>
        <v>740.7</v>
      </c>
      <c r="C27" s="87">
        <f>SUM(C22:C26)</f>
        <v>72.23</v>
      </c>
      <c r="D27" t="s">
        <v>141</v>
      </c>
    </row>
    <row r="28" spans="1:4" x14ac:dyDescent="0.35">
      <c r="A28" t="s">
        <v>147</v>
      </c>
      <c r="B28" s="83"/>
      <c r="C28" s="87"/>
    </row>
    <row r="29" spans="1:4" x14ac:dyDescent="0.35">
      <c r="B29" s="83"/>
      <c r="C29" s="87"/>
    </row>
    <row r="30" spans="1:4" x14ac:dyDescent="0.35">
      <c r="A30" s="80" t="s">
        <v>148</v>
      </c>
      <c r="B30" s="81"/>
      <c r="C30" s="81"/>
      <c r="D30" s="81"/>
    </row>
    <row r="31" spans="1:4" x14ac:dyDescent="0.35">
      <c r="A31" s="85" t="s">
        <v>131</v>
      </c>
      <c r="B31" s="88" t="s">
        <v>149</v>
      </c>
      <c r="C31" s="88" t="s">
        <v>150</v>
      </c>
      <c r="D31" s="85" t="s">
        <v>134</v>
      </c>
    </row>
    <row r="32" spans="1:4" x14ac:dyDescent="0.35">
      <c r="A32" t="s">
        <v>151</v>
      </c>
      <c r="B32" s="89">
        <v>175304085.45700008</v>
      </c>
      <c r="C32" s="89">
        <v>16700895.509700023</v>
      </c>
      <c r="D32" t="s">
        <v>152</v>
      </c>
    </row>
    <row r="33" spans="1:4" x14ac:dyDescent="0.35">
      <c r="A33" t="s">
        <v>153</v>
      </c>
      <c r="B33" s="89">
        <v>177656315.79199994</v>
      </c>
      <c r="C33" s="89">
        <v>16964340.57670005</v>
      </c>
      <c r="D33" t="s">
        <v>152</v>
      </c>
    </row>
    <row r="34" spans="1:4" x14ac:dyDescent="0.35">
      <c r="A34" t="s">
        <v>154</v>
      </c>
      <c r="B34" s="89">
        <v>194386318.54299977</v>
      </c>
      <c r="C34" s="89">
        <v>18638773.711300015</v>
      </c>
      <c r="D34" t="s">
        <v>152</v>
      </c>
    </row>
    <row r="35" spans="1:4" x14ac:dyDescent="0.35">
      <c r="A35" t="s">
        <v>155</v>
      </c>
      <c r="B35" s="89">
        <v>203425557.26699984</v>
      </c>
      <c r="C35" s="89">
        <v>19561748.653699983</v>
      </c>
      <c r="D35" t="s">
        <v>152</v>
      </c>
    </row>
    <row r="36" spans="1:4" x14ac:dyDescent="0.35">
      <c r="B36" s="89">
        <v>0</v>
      </c>
      <c r="C36" s="89">
        <v>0</v>
      </c>
    </row>
    <row r="37" spans="1:4" x14ac:dyDescent="0.35">
      <c r="B37" s="89">
        <f>SUM(B32:B36)</f>
        <v>750772277.05899966</v>
      </c>
      <c r="C37" s="79">
        <f>SUM(C32:C36)</f>
        <v>71865758.451400071</v>
      </c>
      <c r="D37" t="s">
        <v>156</v>
      </c>
    </row>
    <row r="38" spans="1:4" x14ac:dyDescent="0.35">
      <c r="B38" s="89"/>
      <c r="C38" s="89"/>
      <c r="D38" s="90"/>
    </row>
    <row r="39" spans="1:4" x14ac:dyDescent="0.35">
      <c r="A39" s="80" t="s">
        <v>157</v>
      </c>
      <c r="B39" s="91"/>
      <c r="C39" s="91"/>
      <c r="D39" s="81"/>
    </row>
    <row r="40" spans="1:4" x14ac:dyDescent="0.35">
      <c r="A40" s="85" t="s">
        <v>131</v>
      </c>
      <c r="B40" s="88" t="s">
        <v>149</v>
      </c>
      <c r="C40" s="88" t="s">
        <v>150</v>
      </c>
      <c r="D40" s="85"/>
    </row>
    <row r="41" spans="1:4" x14ac:dyDescent="0.35">
      <c r="A41" t="s">
        <v>158</v>
      </c>
      <c r="B41" s="89">
        <v>175304085.45700008</v>
      </c>
      <c r="C41" s="89">
        <f>+B41*0.1</f>
        <v>17530408.54570001</v>
      </c>
      <c r="D41" t="s">
        <v>152</v>
      </c>
    </row>
    <row r="42" spans="1:4" x14ac:dyDescent="0.35">
      <c r="A42" t="s">
        <v>159</v>
      </c>
      <c r="B42" s="89">
        <v>177656315.79199994</v>
      </c>
      <c r="C42" s="89">
        <f t="shared" ref="C42:C44" si="0">+B42*0.1</f>
        <v>17765631.579199996</v>
      </c>
      <c r="D42" t="s">
        <v>152</v>
      </c>
    </row>
    <row r="43" spans="1:4" x14ac:dyDescent="0.35">
      <c r="A43" t="s">
        <v>160</v>
      </c>
      <c r="B43" s="89">
        <v>194386318.54299977</v>
      </c>
      <c r="C43" s="89">
        <f t="shared" si="0"/>
        <v>19438631.854299977</v>
      </c>
      <c r="D43" t="s">
        <v>152</v>
      </c>
    </row>
    <row r="44" spans="1:4" x14ac:dyDescent="0.35">
      <c r="A44" t="s">
        <v>161</v>
      </c>
      <c r="B44" s="92">
        <v>154445530</v>
      </c>
      <c r="C44" s="89">
        <f t="shared" si="0"/>
        <v>15444553</v>
      </c>
      <c r="D44" t="s">
        <v>152</v>
      </c>
    </row>
    <row r="45" spans="1:4" x14ac:dyDescent="0.35">
      <c r="B45" s="89">
        <v>0</v>
      </c>
      <c r="C45" s="89">
        <v>0</v>
      </c>
    </row>
    <row r="46" spans="1:4" x14ac:dyDescent="0.35">
      <c r="B46" s="92">
        <f>SUM(B41:B45)</f>
        <v>701792249.79199982</v>
      </c>
      <c r="C46" s="93">
        <f>SUM(C41:C45)</f>
        <v>70179224.979199976</v>
      </c>
    </row>
    <row r="47" spans="1:4" x14ac:dyDescent="0.35">
      <c r="B47" s="94"/>
      <c r="C47" s="95"/>
      <c r="D47" s="90"/>
    </row>
    <row r="48" spans="1:4" x14ac:dyDescent="0.35">
      <c r="A48" s="80" t="s">
        <v>162</v>
      </c>
      <c r="B48" s="81"/>
      <c r="C48" s="81"/>
      <c r="D48" s="81"/>
    </row>
    <row r="49" spans="1:4" x14ac:dyDescent="0.35">
      <c r="A49" s="85" t="s">
        <v>131</v>
      </c>
      <c r="B49" s="85"/>
      <c r="C49" s="85"/>
      <c r="D49" s="85"/>
    </row>
    <row r="50" spans="1:4" x14ac:dyDescent="0.35">
      <c r="A50" t="s">
        <v>163</v>
      </c>
      <c r="B50" s="94"/>
      <c r="C50" s="94"/>
      <c r="D50" t="s">
        <v>152</v>
      </c>
    </row>
    <row r="51" spans="1:4" x14ac:dyDescent="0.35">
      <c r="A51" t="s">
        <v>164</v>
      </c>
      <c r="B51" s="94"/>
      <c r="C51" s="94"/>
      <c r="D51" t="s">
        <v>152</v>
      </c>
    </row>
    <row r="52" spans="1:4" x14ac:dyDescent="0.35">
      <c r="A52" t="s">
        <v>165</v>
      </c>
      <c r="B52" s="94"/>
      <c r="C52" s="94"/>
      <c r="D52" t="s">
        <v>152</v>
      </c>
    </row>
    <row r="53" spans="1:4" x14ac:dyDescent="0.35">
      <c r="A53" t="s">
        <v>166</v>
      </c>
      <c r="B53" s="94"/>
      <c r="C53" s="94"/>
      <c r="D53" t="s">
        <v>152</v>
      </c>
    </row>
    <row r="54" spans="1:4" x14ac:dyDescent="0.35">
      <c r="B54" s="94"/>
      <c r="C54" s="94"/>
    </row>
    <row r="55" spans="1:4" x14ac:dyDescent="0.35">
      <c r="B55" s="94"/>
      <c r="C55" s="94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727684-7218-4c4c-b8f9-db706b5ec5c1">
      <Terms xmlns="http://schemas.microsoft.com/office/infopath/2007/PartnerControls"/>
    </lcf76f155ced4ddcb4097134ff3c332f>
    <_x0023_ xmlns="2d727684-7218-4c4c-b8f9-db706b5ec5c1" xsi:nil="true"/>
    <TaxCatchAll xmlns="7bdcdbe7-1b59-4267-ac42-6a538006b42e" xsi:nil="true"/>
    <Checked_x0020_Out xmlns="2d727684-7218-4c4c-b8f9-db706b5ec5c1">true</Checked_x0020_Out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51ABC9319E0140B72900DAACF832D6" ma:contentTypeVersion="20" ma:contentTypeDescription="Create a new document." ma:contentTypeScope="" ma:versionID="739075c5a2ea2b5ba789125674745cdf">
  <xsd:schema xmlns:xsd="http://www.w3.org/2001/XMLSchema" xmlns:xs="http://www.w3.org/2001/XMLSchema" xmlns:p="http://schemas.microsoft.com/office/2006/metadata/properties" xmlns:ns2="2d727684-7218-4c4c-b8f9-db706b5ec5c1" xmlns:ns3="7bdcdbe7-1b59-4267-ac42-6a538006b42e" targetNamespace="http://schemas.microsoft.com/office/2006/metadata/properties" ma:root="true" ma:fieldsID="ce88558b91863433c8e888631c2e7875" ns2:_="" ns3:_="">
    <xsd:import namespace="2d727684-7218-4c4c-b8f9-db706b5ec5c1"/>
    <xsd:import namespace="7bdcdbe7-1b59-4267-ac42-6a538006b4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_x0023_" minOccurs="0"/>
                <xsd:element ref="ns2:MediaServiceEventHashCode" minOccurs="0"/>
                <xsd:element ref="ns2:MediaServiceGenerationTim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Checked_x0020_Out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727684-7218-4c4c-b8f9-db706b5ec5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_x0023_" ma:index="15" nillable="true" ma:displayName="#" ma:description="Sorting Order" ma:internalName="_x0023_" ma:percentage="FALSE">
      <xsd:simpleType>
        <xsd:restriction base="dms:Number">
          <xsd:minInclusive value="1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hecked_x0020_Out" ma:index="21" nillable="true" ma:displayName="Checked Out" ma:default="1" ma:description="Checked out" ma:internalName="Checked_x0020_Out">
      <xsd:simpleType>
        <xsd:restriction base="dms:Boolean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b91372f1-af24-4813-95c0-48b2648473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dcdbe7-1b59-4267-ac42-6a538006b42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78b31a12-4d27-4064-85c0-e0356db98907}" ma:internalName="TaxCatchAll" ma:showField="CatchAllData" ma:web="7bdcdbe7-1b59-4267-ac42-6a538006b4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27E790-8104-4BA9-912F-D494EBEF05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D86CF9-FD3E-4BAE-98BE-347A83F41B4A}">
  <ds:schemaRefs>
    <ds:schemaRef ds:uri="http://purl.org/dc/elements/1.1/"/>
    <ds:schemaRef ds:uri="http://schemas.microsoft.com/office/2006/metadata/properties"/>
    <ds:schemaRef ds:uri="2d727684-7218-4c4c-b8f9-db706b5ec5c1"/>
    <ds:schemaRef ds:uri="http://purl.org/dc/terms/"/>
    <ds:schemaRef ds:uri="http://schemas.microsoft.com/office/2006/documentManagement/types"/>
    <ds:schemaRef ds:uri="http://schemas.microsoft.com/office/infopath/2007/PartnerControls"/>
    <ds:schemaRef ds:uri="7bdcdbe7-1b59-4267-ac42-6a538006b42e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68506A5-1FBE-4D86-A7F7-74EEBA6E1B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727684-7218-4c4c-b8f9-db706b5ec5c1"/>
    <ds:schemaRef ds:uri="7bdcdbe7-1b59-4267-ac42-6a538006b4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January 24 CMS Report in $M</vt:lpstr>
      <vt:lpstr>Claiming</vt:lpstr>
      <vt:lpstr>'January 24 CMS Report in $M'!Print_Area</vt:lpstr>
      <vt:lpstr>'January 24 CMS Report in $M'!Print_Titles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Handverger, Joshua (OHHS - Contractor)</dc:creator>
  <cp:keywords/>
  <dc:description/>
  <cp:lastModifiedBy>Arruda, Patricia (OHHS)</cp:lastModifiedBy>
  <cp:revision/>
  <dcterms:created xsi:type="dcterms:W3CDTF">2024-01-12T12:44:36Z</dcterms:created>
  <dcterms:modified xsi:type="dcterms:W3CDTF">2024-01-17T16:16:15Z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0x0101008851ABC9319E0140B72900DAACF832D6</vt:lpwstr>
  </property>
  <property fmtid="{D5CDD505-2E9C-101B-9397-08002B2CF9AE}" pid="3" name="MediaServiceImageTags">
    <vt:lpwstr/>
  </property>
</Properties>
</file>